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 Watt per rum DUT -30grade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<sst xmlns="http://schemas.openxmlformats.org/spreadsheetml/2006/main" count="34" uniqueCount="27">
  <si>
    <t xml:space="preserve">Effektberäkning</t>
  </si>
  <si>
    <t xml:space="preserve">Rum</t>
  </si>
  <si>
    <t xml:space="preserve">Golvyta (m2)</t>
  </si>
  <si>
    <t xml:space="preserve">Uvärde W/m2,K</t>
  </si>
  <si>
    <t xml:space="preserve">Watt (delta T=30K</t>
  </si>
  <si>
    <t xml:space="preserve">Fönsteryta (m2)</t>
  </si>
  <si>
    <t xml:space="preserve">Watt (delta T=40K</t>
  </si>
  <si>
    <t xml:space="preserve">Ytterväggar (Lpm)</t>
  </si>
  <si>
    <t xml:space="preserve">Ytterväggar yta exkl fönster</t>
  </si>
  <si>
    <t xml:space="preserve">Watt summa</t>
  </si>
  <si>
    <t xml:space="preserve">Summa W/m2golv</t>
  </si>
  <si>
    <t xml:space="preserve">Entreplan</t>
  </si>
  <si>
    <t xml:space="preserve">Vardagsrum</t>
  </si>
  <si>
    <t xml:space="preserve">Kök</t>
  </si>
  <si>
    <t xml:space="preserve">Hall nere</t>
  </si>
  <si>
    <t xml:space="preserve">WC</t>
  </si>
  <si>
    <t xml:space="preserve">Tvättstuga</t>
  </si>
  <si>
    <t xml:space="preserve">Summa entreplan</t>
  </si>
  <si>
    <t xml:space="preserve">Ovanvåning</t>
  </si>
  <si>
    <t xml:space="preserve">Takyta</t>
  </si>
  <si>
    <t xml:space="preserve">Allrum</t>
  </si>
  <si>
    <t xml:space="preserve">Sovrum (litet)</t>
  </si>
  <si>
    <t xml:space="preserve">Sovrum (Stort)</t>
  </si>
  <si>
    <t xml:space="preserve">Hall uppe</t>
  </si>
  <si>
    <t xml:space="preserve">Summa ovanvåning</t>
  </si>
  <si>
    <t xml:space="preserve">Husets totala effektbehov</t>
  </si>
  <si>
    <t xml:space="preserve">+10% för ventilation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</si>
</sst>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1" zoomScaleNormal="81" zoomScalePageLayoutView="100" workbookViewId="0">
      <selection pane="topLeft" activeCell="L6" activeCellId="0" sqref="L6"/>
    </sheetView>
  </sheetViews>
  <sheetFormatPr defaultRowHeight="13.8"/>
  <cols>
    <col collapsed="false" hidden="false" max="1" min="1" style="0" width="30.0510204081633"/>
    <col collapsed="false" hidden="false" max="1025" min="2" style="0" width="12.3928571428571"/>
  </cols>
  <sheetData>
    <row r="1" customFormat="false" ht="17.35" hidden="false" customHeight="false" outlineLevel="0" collapsed="false">
      <c r="A1" s="1" t="s">
        <v>0</v>
      </c>
    </row>
    <row r="3" customFormat="false" ht="33.95" hidden="false" customHeight="false" outlineLevel="0" collapsed="false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3</v>
      </c>
      <c r="G3" s="2" t="s">
        <v>6</v>
      </c>
      <c r="H3" s="2" t="s">
        <v>7</v>
      </c>
      <c r="I3" s="2" t="s">
        <v>8</v>
      </c>
      <c r="J3" s="2" t="s">
        <v>3</v>
      </c>
      <c r="K3" s="2" t="s">
        <v>6</v>
      </c>
      <c r="L3" s="3" t="s">
        <v>9</v>
      </c>
      <c r="M3" s="2" t="s">
        <v>10</v>
      </c>
    </row>
    <row r="4" customFormat="false" ht="13.8" hidden="false" customHeight="false" outlineLevel="0" collapsed="false">
      <c r="A4" s="4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customFormat="false" ht="13.8" hidden="false" customHeight="false" outlineLevel="0" collapsed="false">
      <c r="A5" s="5" t="s">
        <v>12</v>
      </c>
      <c r="B5" s="5" t="n">
        <f aca="false">21.5+11.5+2.7</f>
        <v>35.7</v>
      </c>
      <c r="C5" s="5" t="n">
        <v>0.43</v>
      </c>
      <c r="D5" s="5" t="n">
        <f aca="false">B5*C5*30</f>
        <v>460.53</v>
      </c>
      <c r="E5" s="5" t="n">
        <f aca="false">4.7+2.64</f>
        <v>7.34</v>
      </c>
      <c r="F5" s="5" t="n">
        <v>2</v>
      </c>
      <c r="G5" s="5" t="n">
        <f aca="false">E5*F5*40</f>
        <v>587.2</v>
      </c>
      <c r="H5" s="5" t="n">
        <v>15</v>
      </c>
      <c r="I5" s="5" t="n">
        <f aca="false">H5*2.4-E5</f>
        <v>28.66</v>
      </c>
      <c r="J5" s="5" t="n">
        <v>0.24</v>
      </c>
      <c r="K5" s="5" t="n">
        <f aca="false">I5*J5*40</f>
        <v>275.136</v>
      </c>
      <c r="L5" s="5" t="n">
        <f aca="false">D5+G5+K5</f>
        <v>1322.866</v>
      </c>
      <c r="M5" s="5"/>
    </row>
    <row r="6" customFormat="false" ht="13.8" hidden="false" customHeight="false" outlineLevel="0" collapsed="false">
      <c r="A6" s="5" t="s">
        <v>13</v>
      </c>
      <c r="B6" s="5" t="n">
        <f aca="false">3.57*5.08</f>
        <v>18.1356</v>
      </c>
      <c r="C6" s="5" t="n">
        <v>0.43</v>
      </c>
      <c r="D6" s="5" t="n">
        <f aca="false">B6*C6*30</f>
        <v>233.94924</v>
      </c>
      <c r="E6" s="5" t="n">
        <f aca="false">1.56+1.56+1.44</f>
        <v>4.56</v>
      </c>
      <c r="F6" s="5" t="n">
        <v>2</v>
      </c>
      <c r="G6" s="5" t="n">
        <f aca="false">E6*F6*40</f>
        <v>364.8</v>
      </c>
      <c r="H6" s="5" t="n">
        <v>12.2</v>
      </c>
      <c r="I6" s="5" t="n">
        <f aca="false">H6*2.4-E6</f>
        <v>24.72</v>
      </c>
      <c r="J6" s="5" t="n">
        <v>0.24</v>
      </c>
      <c r="K6" s="5" t="n">
        <f aca="false">I6*J6*40</f>
        <v>237.312</v>
      </c>
      <c r="L6" s="5" t="n">
        <f aca="false">D6+G6+K6</f>
        <v>836.06124</v>
      </c>
      <c r="M6" s="5"/>
    </row>
    <row r="7" customFormat="false" ht="13.8" hidden="false" customHeight="false" outlineLevel="0" collapsed="false">
      <c r="A7" s="5" t="s">
        <v>14</v>
      </c>
      <c r="B7" s="5" t="n">
        <v>14.3</v>
      </c>
      <c r="C7" s="5" t="n">
        <v>0.43</v>
      </c>
      <c r="D7" s="5" t="n">
        <f aca="false">B7*C7*30</f>
        <v>184.47</v>
      </c>
      <c r="E7" s="5" t="n">
        <f aca="false">2.34+2.08</f>
        <v>4.42</v>
      </c>
      <c r="F7" s="5" t="n">
        <v>2</v>
      </c>
      <c r="G7" s="5" t="n">
        <f aca="false">E7*F7*40</f>
        <v>353.6</v>
      </c>
      <c r="H7" s="5" t="n">
        <v>10.8</v>
      </c>
      <c r="I7" s="5" t="n">
        <f aca="false">H7*2.4-E7</f>
        <v>21.5</v>
      </c>
      <c r="J7" s="5" t="n">
        <v>0.24</v>
      </c>
      <c r="K7" s="5" t="n">
        <f aca="false">I7*J7*40</f>
        <v>206.4</v>
      </c>
      <c r="L7" s="5" t="n">
        <f aca="false">D7+G7+K7</f>
        <v>744.47</v>
      </c>
      <c r="M7" s="5"/>
    </row>
    <row r="8" customFormat="false" ht="13.8" hidden="false" customHeight="false" outlineLevel="0" collapsed="false">
      <c r="A8" s="5" t="s">
        <v>15</v>
      </c>
      <c r="B8" s="5" t="n">
        <v>1.4</v>
      </c>
      <c r="C8" s="5" t="n">
        <v>0.43</v>
      </c>
      <c r="D8" s="5" t="n">
        <f aca="false">B8*C8*30</f>
        <v>18.06</v>
      </c>
      <c r="E8" s="5" t="n">
        <v>0</v>
      </c>
      <c r="F8" s="5" t="n">
        <v>2</v>
      </c>
      <c r="G8" s="5" t="n">
        <f aca="false">E8*F8*40</f>
        <v>0</v>
      </c>
      <c r="H8" s="5" t="n">
        <v>0</v>
      </c>
      <c r="I8" s="5" t="n">
        <f aca="false">H8*2.4-E8</f>
        <v>0</v>
      </c>
      <c r="J8" s="5" t="n">
        <v>0.24</v>
      </c>
      <c r="K8" s="5" t="n">
        <f aca="false">I8*J8*40</f>
        <v>0</v>
      </c>
      <c r="L8" s="5" t="n">
        <f aca="false">D8+G8+K8</f>
        <v>18.06</v>
      </c>
      <c r="M8" s="5"/>
    </row>
    <row r="9" customFormat="false" ht="13.8" hidden="false" customHeight="false" outlineLevel="0" collapsed="false">
      <c r="A9" s="5" t="s">
        <v>16</v>
      </c>
      <c r="B9" s="5" t="n">
        <v>4.3</v>
      </c>
      <c r="C9" s="5" t="n">
        <v>0.43</v>
      </c>
      <c r="D9" s="5" t="n">
        <f aca="false">B9*C9*30</f>
        <v>55.47</v>
      </c>
      <c r="E9" s="5" t="n">
        <f aca="false">1.2*1.2</f>
        <v>1.44</v>
      </c>
      <c r="F9" s="5" t="n">
        <v>2</v>
      </c>
      <c r="G9" s="5" t="n">
        <f aca="false">E9*F9*40</f>
        <v>115.2</v>
      </c>
      <c r="H9" s="5" t="n">
        <v>1.7</v>
      </c>
      <c r="I9" s="5" t="n">
        <f aca="false">H9*2.4-E9</f>
        <v>2.64</v>
      </c>
      <c r="J9" s="5" t="n">
        <v>0.24</v>
      </c>
      <c r="K9" s="5" t="n">
        <f aca="false">I9*J9*40</f>
        <v>25.344</v>
      </c>
      <c r="L9" s="5" t="n">
        <f aca="false">D9+G9+K9</f>
        <v>196.014</v>
      </c>
      <c r="M9" s="5"/>
    </row>
    <row r="10" s="6" customFormat="true" ht="13.8" hidden="false" customHeight="false" outlineLevel="0" collapsed="false">
      <c r="A10" s="4" t="s">
        <v>17</v>
      </c>
      <c r="B10" s="4" t="n">
        <f aca="false">SUM(B5:B9)</f>
        <v>73.8356</v>
      </c>
      <c r="C10" s="4" t="n">
        <v>0.43</v>
      </c>
      <c r="D10" s="4" t="n">
        <f aca="false">B10*C10*30</f>
        <v>952.47924</v>
      </c>
      <c r="E10" s="4" t="n">
        <f aca="false">SUM(E5:E9)</f>
        <v>17.76</v>
      </c>
      <c r="F10" s="4" t="n">
        <v>2</v>
      </c>
      <c r="G10" s="4" t="n">
        <f aca="false">E10*F10*40</f>
        <v>1420.8</v>
      </c>
      <c r="H10" s="4"/>
      <c r="I10" s="4" t="n">
        <f aca="false">SUM(I5:I9)</f>
        <v>77.52</v>
      </c>
      <c r="J10" s="4" t="n">
        <v>0.24</v>
      </c>
      <c r="K10" s="4" t="n">
        <f aca="false">I10*J10*40</f>
        <v>744.192</v>
      </c>
      <c r="L10" s="4" t="n">
        <f aca="false">D10+G10+K10</f>
        <v>3117.47124</v>
      </c>
      <c r="M10" s="4"/>
    </row>
    <row r="11" customFormat="false" ht="13.8" hidden="false" customHeight="false" outlineLevel="0" collapsed="false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customFormat="false" ht="23.55" hidden="false" customHeight="false" outlineLevel="0" collapsed="false">
      <c r="A12" s="4" t="s">
        <v>18</v>
      </c>
      <c r="B12" s="4" t="s">
        <v>19</v>
      </c>
      <c r="C12" s="4"/>
      <c r="D12" s="2" t="s">
        <v>6</v>
      </c>
      <c r="E12" s="4"/>
      <c r="F12" s="4"/>
      <c r="G12" s="2" t="s">
        <v>6</v>
      </c>
      <c r="H12" s="4"/>
      <c r="I12" s="4"/>
      <c r="J12" s="4"/>
      <c r="K12" s="2" t="s">
        <v>6</v>
      </c>
      <c r="L12" s="4"/>
      <c r="M12" s="4"/>
    </row>
    <row r="13" customFormat="false" ht="13.8" hidden="false" customHeight="false" outlineLevel="0" collapsed="false">
      <c r="A13" s="5" t="s">
        <v>20</v>
      </c>
      <c r="B13" s="5" t="n">
        <v>14.3</v>
      </c>
      <c r="C13" s="5" t="n">
        <v>0.2</v>
      </c>
      <c r="D13" s="5" t="n">
        <f aca="false">B13*C13*40</f>
        <v>114.4</v>
      </c>
      <c r="E13" s="5" t="n">
        <v>5</v>
      </c>
      <c r="F13" s="5" t="n">
        <v>2</v>
      </c>
      <c r="G13" s="5" t="n">
        <f aca="false">E13*F13*40</f>
        <v>400</v>
      </c>
      <c r="H13" s="5" t="n">
        <v>10.8</v>
      </c>
      <c r="I13" s="5" t="n">
        <f aca="false">H13*2.4-E13</f>
        <v>20.92</v>
      </c>
      <c r="J13" s="5" t="n">
        <v>0.24</v>
      </c>
      <c r="K13" s="5" t="n">
        <f aca="false">I13*J13*40</f>
        <v>200.832</v>
      </c>
      <c r="L13" s="5" t="n">
        <f aca="false">D13+G13+K13</f>
        <v>715.232</v>
      </c>
      <c r="M13" s="5"/>
    </row>
    <row r="14" customFormat="false" ht="13.8" hidden="false" customHeight="false" outlineLevel="0" collapsed="false">
      <c r="A14" s="5" t="s">
        <v>21</v>
      </c>
      <c r="B14" s="5" t="n">
        <v>10.3</v>
      </c>
      <c r="C14" s="5" t="n">
        <v>0.2</v>
      </c>
      <c r="D14" s="5" t="n">
        <f aca="false">B14*C14*40</f>
        <v>82.4</v>
      </c>
      <c r="E14" s="5" t="n">
        <f aca="false">1.56*2</f>
        <v>3.12</v>
      </c>
      <c r="F14" s="5" t="n">
        <v>2</v>
      </c>
      <c r="G14" s="5" t="n">
        <f aca="false">E14*F14*40</f>
        <v>249.6</v>
      </c>
      <c r="H14" s="5" t="n">
        <v>6.6</v>
      </c>
      <c r="I14" s="5" t="n">
        <f aca="false">H14*2.4-E14</f>
        <v>12.72</v>
      </c>
      <c r="J14" s="5" t="n">
        <v>0.24</v>
      </c>
      <c r="K14" s="5" t="n">
        <f aca="false">I14*J14*40</f>
        <v>122.112</v>
      </c>
      <c r="L14" s="5" t="n">
        <f aca="false">D14+G14+K14</f>
        <v>454.112</v>
      </c>
      <c r="M14" s="5"/>
    </row>
    <row r="15" customFormat="false" ht="13.8" hidden="false" customHeight="false" outlineLevel="0" collapsed="false">
      <c r="A15" s="5" t="s">
        <v>21</v>
      </c>
      <c r="B15" s="5" t="n">
        <v>10.3</v>
      </c>
      <c r="C15" s="5" t="n">
        <v>0.2</v>
      </c>
      <c r="D15" s="5" t="n">
        <f aca="false">B15*C15*40</f>
        <v>82.4</v>
      </c>
      <c r="E15" s="5" t="n">
        <f aca="false">1.56*2</f>
        <v>3.12</v>
      </c>
      <c r="F15" s="5" t="n">
        <v>2</v>
      </c>
      <c r="G15" s="5" t="n">
        <f aca="false">E15*F15*40</f>
        <v>249.6</v>
      </c>
      <c r="H15" s="5" t="n">
        <v>6.2</v>
      </c>
      <c r="I15" s="5" t="n">
        <f aca="false">H15*2.4-E15</f>
        <v>11.76</v>
      </c>
      <c r="J15" s="5" t="n">
        <v>0.24</v>
      </c>
      <c r="K15" s="5" t="n">
        <f aca="false">I15*J15*40</f>
        <v>112.896</v>
      </c>
      <c r="L15" s="5" t="n">
        <f aca="false">D15+G15+K15</f>
        <v>444.896</v>
      </c>
      <c r="M15" s="5"/>
    </row>
    <row r="16" customFormat="false" ht="13.8" hidden="false" customHeight="false" outlineLevel="0" collapsed="false">
      <c r="A16" s="5" t="s">
        <v>22</v>
      </c>
      <c r="B16" s="5" t="n">
        <v>18.1</v>
      </c>
      <c r="C16" s="5" t="n">
        <v>0.2</v>
      </c>
      <c r="D16" s="5" t="n">
        <f aca="false">B16*C16*40</f>
        <v>144.8</v>
      </c>
      <c r="E16" s="5" t="n">
        <f aca="false">1.56*3</f>
        <v>4.68</v>
      </c>
      <c r="F16" s="5" t="n">
        <v>2</v>
      </c>
      <c r="G16" s="5" t="n">
        <f aca="false">E16*F16*40</f>
        <v>374.4</v>
      </c>
      <c r="H16" s="5" t="n">
        <v>12.2</v>
      </c>
      <c r="I16" s="5" t="n">
        <f aca="false">H16*2.4-E16</f>
        <v>24.6</v>
      </c>
      <c r="J16" s="5" t="n">
        <v>0.24</v>
      </c>
      <c r="K16" s="5" t="n">
        <f aca="false">I16*J16*40</f>
        <v>236.16</v>
      </c>
      <c r="L16" s="5" t="n">
        <f aca="false">D16+G16+K16</f>
        <v>755.36</v>
      </c>
      <c r="M16" s="5"/>
    </row>
    <row r="17" customFormat="false" ht="13.8" hidden="false" customHeight="false" outlineLevel="0" collapsed="false">
      <c r="A17" s="5" t="s">
        <v>23</v>
      </c>
      <c r="B17" s="5" t="n">
        <v>16.85</v>
      </c>
      <c r="C17" s="5" t="n">
        <v>0.2</v>
      </c>
      <c r="D17" s="5" t="n">
        <f aca="false">B17*C17*40</f>
        <v>134.8</v>
      </c>
      <c r="E17" s="5" t="n">
        <v>0</v>
      </c>
      <c r="F17" s="5" t="n">
        <v>2</v>
      </c>
      <c r="G17" s="5" t="n">
        <f aca="false">E17*F17*40</f>
        <v>0</v>
      </c>
      <c r="H17" s="5" t="n">
        <v>2.32</v>
      </c>
      <c r="I17" s="5" t="n">
        <f aca="false">H17*2.4-E17</f>
        <v>5.568</v>
      </c>
      <c r="J17" s="5" t="n">
        <v>0.24</v>
      </c>
      <c r="K17" s="5" t="n">
        <f aca="false">I17*J17*40</f>
        <v>53.4528</v>
      </c>
      <c r="L17" s="5" t="n">
        <f aca="false">D17+G17+K17</f>
        <v>188.2528</v>
      </c>
      <c r="M17" s="5"/>
    </row>
    <row r="18" s="6" customFormat="true" ht="13.8" hidden="false" customHeight="false" outlineLevel="0" collapsed="false">
      <c r="A18" s="4" t="s">
        <v>24</v>
      </c>
      <c r="B18" s="4" t="n">
        <f aca="false">SUM(B13:B17)</f>
        <v>69.85</v>
      </c>
      <c r="C18" s="4" t="n">
        <v>0.2</v>
      </c>
      <c r="D18" s="4" t="n">
        <f aca="false">B18*C18*40</f>
        <v>558.8</v>
      </c>
      <c r="E18" s="4" t="n">
        <f aca="false">SUM(E13:E17)</f>
        <v>15.92</v>
      </c>
      <c r="F18" s="4" t="n">
        <v>2</v>
      </c>
      <c r="G18" s="4" t="n">
        <f aca="false">E18*F18*40</f>
        <v>1273.6</v>
      </c>
      <c r="H18" s="4"/>
      <c r="I18" s="4" t="n">
        <f aca="false">SUM(I13:I17)</f>
        <v>75.568</v>
      </c>
      <c r="J18" s="4" t="n">
        <v>0.24</v>
      </c>
      <c r="K18" s="4" t="n">
        <f aca="false">I18*J18*40</f>
        <v>725.4528</v>
      </c>
      <c r="L18" s="4" t="n">
        <f aca="false">D18+G18+K18</f>
        <v>2557.8528</v>
      </c>
      <c r="M18" s="4"/>
    </row>
    <row r="19" customFormat="false" ht="13.8" hidden="false" customHeight="false" outlineLevel="0" collapsed="false">
      <c r="A19" s="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customFormat="false" ht="17.35" hidden="false" customHeight="false" outlineLevel="0" collapsed="false">
      <c r="A20" s="7" t="s">
        <v>25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 t="n">
        <f aca="false">L10+L18</f>
        <v>5675.32404</v>
      </c>
      <c r="M20" s="8"/>
    </row>
    <row r="21" customFormat="false" ht="17.35" hidden="false" customHeight="false" outlineLevel="0" collapsed="false">
      <c r="A21" s="1" t="s">
        <v>26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 t="n">
        <f aca="false">1.1*L20</f>
        <v>6242.856444</v>
      </c>
      <c r="M21" s="8" t="n">
        <f aca="false">L21/(B10+B18)</f>
        <v>43.4480312849722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LibreOffice/5.1.2.2$MacOSX_X86_64 LibreOffice_project/d3bf12ecb743fc0d20e0be0c58ca359301eb705f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2016-01-19T07:11:20Z</dcterms:created>
  <dc:creator>Stefan Skoglund</dc:creator>
  <dc:description/>
  <dc:language>sv-SE</dc:language>
  <cp:lastModifiedBy/>
  <cp:lastPrinted>2018-01-12T09:02:59Z</cp:lastPrinted>
  <dcterms:modified xsi:type="dcterms:W3CDTF">2018-01-14T21:31:37Z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