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6.png" ContentType="image/png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20 grader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<sst xmlns="http://schemas.openxmlformats.org/spreadsheetml/2006/main" count="35" uniqueCount="29">
  <si>
    <t xml:space="preserve">Effektberäkning</t>
  </si>
  <si>
    <t xml:space="preserve">Rum</t>
  </si>
  <si>
    <t xml:space="preserve">Golvyta (m2)</t>
  </si>
  <si>
    <t xml:space="preserve">Fönsteryta (m2)</t>
  </si>
  <si>
    <t xml:space="preserve">Ytterväggar (Lpm)</t>
  </si>
  <si>
    <t xml:space="preserve">Ytterväggar yta exkl fönster</t>
  </si>
  <si>
    <t xml:space="preserve">Watt</t>
  </si>
  <si>
    <t xml:space="preserve">Entreplan</t>
  </si>
  <si>
    <t xml:space="preserve">Vardagsrum</t>
  </si>
  <si>
    <t xml:space="preserve">Kök</t>
  </si>
  <si>
    <t xml:space="preserve">Hall nere</t>
  </si>
  <si>
    <t xml:space="preserve">WC</t>
  </si>
  <si>
    <t xml:space="preserve">Tvättstuga</t>
  </si>
  <si>
    <t xml:space="preserve">Summa entreplan</t>
  </si>
  <si>
    <r>
      <rPr>
        <b val="true"/>
        <sz val="11"/>
        <color rgb="FF000000"/>
        <rFont val="Arial"/>
        <family val="2"/>
        <charset val="1"/>
      </rPr>
      <t>λ</t>
    </r>
    <r>
      <rPr>
        <b val="true"/>
        <sz val="11"/>
        <color rgb="FF000000"/>
        <rFont val="Calibri"/>
        <family val="2"/>
        <charset val="1"/>
      </rPr>
      <t>värde W/m,K</t>
    </r>
  </si>
  <si>
    <t xml:space="preserve">tjocklek m</t>
  </si>
  <si>
    <t xml:space="preserve">U-värde</t>
  </si>
  <si>
    <t xml:space="preserve">deltaT º K</t>
  </si>
  <si>
    <t xml:space="preserve">Effekt Watt</t>
  </si>
  <si>
    <t xml:space="preserve">Ovanvåning</t>
  </si>
  <si>
    <t xml:space="preserve">Takyta</t>
  </si>
  <si>
    <t xml:space="preserve">Allrum</t>
  </si>
  <si>
    <t xml:space="preserve">Sovrum (litet)</t>
  </si>
  <si>
    <t xml:space="preserve">Sovrum (Stort)</t>
  </si>
  <si>
    <t xml:space="preserve">Hall uppe</t>
  </si>
  <si>
    <t xml:space="preserve">Summa ovanvåning</t>
  </si>
  <si>
    <t xml:space="preserve">Husets totala effektbehov</t>
  </si>
  <si>
    <t xml:space="preserve">+10% för ventilation</t>
  </si>
  <si>
    <t xml:space="preserve">X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</si>
</sst>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\ [$kr-41D];[RED]\-#,##0.00\ [$kr-41D]"/>
    <numFmt numFmtId="166" formatCode="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6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i val="true"/>
      <u val="single"/>
      <sz val="11"/>
      <color rgb="FF000000"/>
      <name val="Arial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sz val="11"/>
      <color rgb="FF222222"/>
      <name val="Calibri"/>
      <family val="2"/>
      <charset val="1"/>
    </font>
    <font>
      <b val="true"/>
      <sz val="11"/>
      <color rgb="FF000000"/>
      <name val="Arial"/>
      <family val="2"/>
      <charset val="1"/>
    </font>
    <font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center" vertical="bottom" textRotation="0" wrapText="false" indent="0" shrinkToFit="false"/>
    </xf>
    <xf numFmtId="164" fontId="4" fillId="0" borderId="0" applyFont="true" applyBorder="false" applyAlignment="true" applyProtection="false">
      <alignment horizontal="center" vertical="bottom" textRotation="9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5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1" xfId="2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0" xfId="20" applyFont="fals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1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 1" xfId="21" builtinId="53" customBuiltin="true"/>
    <cellStyle name="Heading1 2" xfId="22" builtinId="53" customBuiltin="true"/>
    <cellStyle name="Normal 2" xfId="23" builtinId="53" customBuiltin="true"/>
    <cellStyle name="Result 3" xfId="24" builtinId="53" customBuiltin="true"/>
    <cellStyle name="Result2 4" xfId="25" builtinId="53" customBuiltin="tru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6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226440</xdr:colOff>
      <xdr:row>34</xdr:row>
      <xdr:rowOff>39960</xdr:rowOff>
    </xdr:from>
    <xdr:to>
      <xdr:col>20</xdr:col>
      <xdr:colOff>453600</xdr:colOff>
      <xdr:row>89</xdr:row>
      <xdr:rowOff>29160</xdr:rowOff>
    </xdr:to>
    <xdr:pic>
      <xdr:nvPicPr>
        <xdr:cNvPr id="0" name="Bildobjekt 4" descr=""/>
        <xdr:cNvPicPr/>
      </xdr:nvPicPr>
      <xdr:blipFill>
        <a:blip r:embed="rId1"/>
        <a:stretch/>
      </xdr:blipFill>
      <xdr:spPr>
        <a:xfrm>
          <a:off x="15557040" y="6327720"/>
          <a:ext cx="10714680" cy="96282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36"/>
  <sheetViews>
    <sheetView windowProtection="false" showFormulas="false" showGridLines="true" showRowColHeaders="true" showZeros="true" rightToLeft="false" tabSelected="true" showOutlineSymbols="true" defaultGridColor="true" view="normal" topLeftCell="A9" colorId="64" zoomScale="100" zoomScaleNormal="100" zoomScalePageLayoutView="100" workbookViewId="0">
      <selection pane="topLeft" activeCell="G30" activeCellId="0" sqref="G30"/>
    </sheetView>
  </sheetViews>
  <sheetFormatPr defaultRowHeight="13.8"/>
  <cols>
    <col collapsed="false" hidden="false" max="1" min="1" style="1" width="26.484693877551"/>
    <col collapsed="false" hidden="false" max="2" min="2" style="1" width="7.1734693877551"/>
    <col collapsed="false" hidden="false" max="3" min="3" style="1" width="9.56632653061224"/>
    <col collapsed="false" hidden="false" max="4" min="4" style="1" width="10.1224489795918"/>
    <col collapsed="false" hidden="false" max="5" min="5" style="1" width="13.219387755102"/>
    <col collapsed="false" hidden="false" max="6" min="6" style="1" width="9.88265306122449"/>
    <col collapsed="false" hidden="false" max="7" min="7" style="1" width="10.6632653061225"/>
    <col collapsed="false" hidden="false" max="8" min="8" style="1" width="27.6377551020408"/>
    <col collapsed="false" hidden="false" max="9" min="9" style="1" width="26.2602040816327"/>
    <col collapsed="false" hidden="false" max="10" min="10" style="1" width="6.99489795918367"/>
    <col collapsed="false" hidden="false" max="11" min="11" style="1" width="10.6632653061225"/>
    <col collapsed="false" hidden="false" max="12" min="12" style="1" width="27.6377551020408"/>
    <col collapsed="false" hidden="false" max="13" min="13" style="1" width="30.969387755102"/>
    <col collapsed="false" hidden="false" max="14" min="14" style="1" width="21.9030612244898"/>
    <col collapsed="false" hidden="false" max="15" min="15" style="1" width="11.4642857142857"/>
    <col collapsed="false" hidden="false" max="16" min="16" style="1" width="32.6836734693878"/>
    <col collapsed="false" hidden="false" max="17" min="17" style="1" width="21.1020408163265"/>
    <col collapsed="false" hidden="false" max="18" min="18" style="1" width="8.60204081632653"/>
    <col collapsed="false" hidden="false" max="19" min="19" style="1" width="30.969387755102"/>
    <col collapsed="false" hidden="false" max="20" min="20" style="1" width="21.9030612244898"/>
    <col collapsed="false" hidden="false" max="21" min="21" style="1" width="8.60204081632653"/>
    <col collapsed="false" hidden="false" max="1025" min="22" style="1" width="9.16836734693878"/>
  </cols>
  <sheetData>
    <row r="1" customFormat="false" ht="17.35" hidden="false" customHeight="false" outlineLevel="0" collapsed="false">
      <c r="A1" s="2" t="s">
        <v>0</v>
      </c>
    </row>
    <row r="3" s="7" customFormat="true" ht="27.85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3"/>
      <c r="H3" s="3"/>
      <c r="I3" s="3"/>
      <c r="J3" s="3"/>
      <c r="K3" s="5"/>
      <c r="L3" s="3"/>
      <c r="M3" s="6"/>
      <c r="N3" s="6"/>
      <c r="O3" s="6"/>
      <c r="P3" s="6"/>
      <c r="Q3" s="6"/>
      <c r="R3" s="6"/>
      <c r="S3" s="6"/>
      <c r="T3" s="6"/>
      <c r="U3" s="6"/>
    </row>
    <row r="4" customFormat="false" ht="13.8" hidden="false" customHeight="false" outlineLevel="0" collapsed="false">
      <c r="A4" s="8" t="s">
        <v>7</v>
      </c>
      <c r="B4" s="8"/>
      <c r="C4" s="8"/>
      <c r="D4" s="8"/>
      <c r="E4" s="8"/>
      <c r="F4" s="8"/>
      <c r="G4" s="8"/>
      <c r="H4" s="8"/>
      <c r="I4" s="8"/>
      <c r="J4" s="9"/>
      <c r="L4" s="10"/>
      <c r="M4" s="8"/>
      <c r="N4" s="8"/>
      <c r="O4" s="8"/>
      <c r="P4" s="8"/>
      <c r="Q4" s="8"/>
      <c r="R4" s="8"/>
      <c r="S4" s="8"/>
      <c r="T4" s="8"/>
      <c r="U4" s="8"/>
    </row>
    <row r="5" customFormat="false" ht="13.8" hidden="false" customHeight="false" outlineLevel="0" collapsed="false">
      <c r="A5" s="10" t="s">
        <v>8</v>
      </c>
      <c r="B5" s="10" t="n">
        <f aca="false">21.5+11.5+2.7</f>
        <v>35.7</v>
      </c>
      <c r="C5" s="10" t="n">
        <f aca="false">4.7+2.64</f>
        <v>7.34</v>
      </c>
      <c r="D5" s="10" t="n">
        <v>15</v>
      </c>
      <c r="E5" s="10" t="n">
        <f aca="false">D5*2.4-C5</f>
        <v>28.66</v>
      </c>
      <c r="F5" s="10"/>
      <c r="G5" s="10"/>
      <c r="H5" s="10"/>
      <c r="I5" s="10"/>
      <c r="J5" s="10"/>
      <c r="L5" s="10"/>
      <c r="M5" s="10"/>
      <c r="N5" s="11"/>
      <c r="O5" s="10"/>
      <c r="P5" s="10"/>
      <c r="Q5" s="11"/>
      <c r="R5" s="10"/>
      <c r="S5" s="10"/>
      <c r="T5" s="11"/>
      <c r="U5" s="10"/>
    </row>
    <row r="6" customFormat="false" ht="13.8" hidden="false" customHeight="false" outlineLevel="0" collapsed="false">
      <c r="A6" s="10" t="s">
        <v>9</v>
      </c>
      <c r="B6" s="10" t="n">
        <f aca="false">3.57*5.08</f>
        <v>18.1356</v>
      </c>
      <c r="C6" s="10" t="n">
        <f aca="false">1.56+1.56+1.44</f>
        <v>4.56</v>
      </c>
      <c r="D6" s="10" t="n">
        <v>12.2</v>
      </c>
      <c r="E6" s="10" t="n">
        <f aca="false">D6*2.4-C6</f>
        <v>24.72</v>
      </c>
      <c r="F6" s="10"/>
      <c r="G6" s="10"/>
      <c r="H6" s="10"/>
      <c r="I6" s="10"/>
      <c r="J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customFormat="false" ht="13.8" hidden="false" customHeight="false" outlineLevel="0" collapsed="false">
      <c r="A7" s="10" t="s">
        <v>10</v>
      </c>
      <c r="B7" s="10" t="n">
        <v>14.3</v>
      </c>
      <c r="C7" s="10" t="n">
        <f aca="false">2.34+2.08</f>
        <v>4.42</v>
      </c>
      <c r="D7" s="10" t="n">
        <v>10.8</v>
      </c>
      <c r="E7" s="10" t="n">
        <f aca="false">D7*2.4-C7</f>
        <v>21.5</v>
      </c>
      <c r="F7" s="10"/>
      <c r="G7" s="10"/>
      <c r="H7" s="10"/>
      <c r="I7" s="10"/>
      <c r="J7" s="10"/>
      <c r="L7" s="10"/>
      <c r="M7" s="10"/>
      <c r="N7" s="12"/>
      <c r="O7" s="10"/>
      <c r="P7" s="10"/>
      <c r="Q7" s="12"/>
      <c r="R7" s="10"/>
      <c r="S7" s="10"/>
      <c r="T7" s="10"/>
      <c r="U7" s="10"/>
    </row>
    <row r="8" customFormat="false" ht="13.8" hidden="false" customHeight="false" outlineLevel="0" collapsed="false">
      <c r="A8" s="10" t="s">
        <v>11</v>
      </c>
      <c r="B8" s="10" t="n">
        <v>1.4</v>
      </c>
      <c r="C8" s="10" t="n">
        <v>0</v>
      </c>
      <c r="D8" s="10" t="n">
        <v>0</v>
      </c>
      <c r="E8" s="10" t="n">
        <f aca="false">D8*2.4-C8</f>
        <v>0</v>
      </c>
      <c r="F8" s="10"/>
      <c r="G8" s="10"/>
      <c r="H8" s="10"/>
      <c r="I8" s="10"/>
      <c r="J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customFormat="false" ht="13.8" hidden="false" customHeight="false" outlineLevel="0" collapsed="false">
      <c r="A9" s="10" t="s">
        <v>12</v>
      </c>
      <c r="B9" s="10" t="n">
        <v>4.3</v>
      </c>
      <c r="C9" s="10" t="n">
        <f aca="false">1.2*1.2</f>
        <v>1.44</v>
      </c>
      <c r="D9" s="10" t="n">
        <v>1.7</v>
      </c>
      <c r="E9" s="10" t="n">
        <f aca="false">D9*2.4-C9</f>
        <v>2.64</v>
      </c>
      <c r="F9" s="10"/>
      <c r="G9" s="10"/>
      <c r="H9" s="10"/>
      <c r="I9" s="10"/>
      <c r="J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="4" customFormat="true" ht="13.8" hidden="false" customHeight="false" outlineLevel="0" collapsed="false">
      <c r="A10" s="8" t="s">
        <v>13</v>
      </c>
      <c r="B10" s="8" t="n">
        <f aca="false">SUM(B5:B9)</f>
        <v>73.8356</v>
      </c>
      <c r="C10" s="8" t="n">
        <f aca="false">SUM(C5:C9)</f>
        <v>17.76</v>
      </c>
      <c r="D10" s="8"/>
      <c r="E10" s="8" t="n">
        <f aca="false">SUM(E5:E9)</f>
        <v>77.52</v>
      </c>
      <c r="F10" s="8"/>
      <c r="G10" s="8"/>
      <c r="H10" s="8"/>
      <c r="I10" s="8"/>
      <c r="J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customFormat="false" ht="14.1" hidden="false" customHeight="false" outlineLevel="0" collapsed="false">
      <c r="A11" s="13" t="s">
        <v>14</v>
      </c>
      <c r="B11" s="10" t="n">
        <v>0.03</v>
      </c>
      <c r="C11" s="10"/>
      <c r="D11" s="10"/>
      <c r="E11" s="10" t="n">
        <v>0.04</v>
      </c>
      <c r="F11" s="10"/>
      <c r="G11" s="10"/>
      <c r="H11" s="10"/>
      <c r="I11" s="8"/>
      <c r="J11" s="10"/>
      <c r="L11" s="8"/>
      <c r="M11" s="10"/>
      <c r="N11" s="10"/>
      <c r="O11" s="10"/>
      <c r="P11" s="10"/>
      <c r="Q11" s="10"/>
      <c r="R11" s="10"/>
      <c r="S11" s="10"/>
      <c r="T11" s="10"/>
      <c r="U11" s="10"/>
    </row>
    <row r="12" customFormat="false" ht="13.8" hidden="false" customHeight="false" outlineLevel="0" collapsed="false">
      <c r="A12" s="3" t="s">
        <v>15</v>
      </c>
      <c r="B12" s="10" t="n">
        <v>0.07</v>
      </c>
      <c r="C12" s="10"/>
      <c r="D12" s="10"/>
      <c r="E12" s="10" t="n">
        <v>0.17</v>
      </c>
      <c r="F12" s="10"/>
      <c r="G12" s="10"/>
      <c r="H12" s="10"/>
      <c r="I12" s="8"/>
      <c r="J12" s="10"/>
      <c r="L12" s="8"/>
      <c r="M12" s="10"/>
      <c r="N12" s="10"/>
      <c r="O12" s="10"/>
      <c r="P12" s="10"/>
      <c r="Q12" s="10"/>
      <c r="R12" s="10"/>
      <c r="S12" s="10"/>
      <c r="T12" s="10"/>
      <c r="U12" s="10"/>
    </row>
    <row r="13" customFormat="false" ht="13.8" hidden="false" customHeight="false" outlineLevel="0" collapsed="false">
      <c r="A13" s="3" t="s">
        <v>16</v>
      </c>
      <c r="B13" s="10" t="n">
        <f aca="false">B11/B12</f>
        <v>0.428571428571429</v>
      </c>
      <c r="C13" s="10" t="n">
        <v>2</v>
      </c>
      <c r="D13" s="10"/>
      <c r="E13" s="10" t="n">
        <f aca="false">E11/E12</f>
        <v>0.235294117647059</v>
      </c>
      <c r="F13" s="10"/>
      <c r="G13" s="10"/>
      <c r="H13" s="10"/>
      <c r="I13" s="8"/>
      <c r="J13" s="10"/>
      <c r="L13" s="8"/>
      <c r="M13" s="10"/>
      <c r="N13" s="10"/>
      <c r="O13" s="10"/>
      <c r="P13" s="10"/>
      <c r="Q13" s="10"/>
      <c r="R13" s="10"/>
      <c r="S13" s="10"/>
      <c r="T13" s="10"/>
      <c r="U13" s="10"/>
    </row>
    <row r="14" customFormat="false" ht="14.1" hidden="false" customHeight="false" outlineLevel="0" collapsed="false">
      <c r="A14" s="13" t="s">
        <v>17</v>
      </c>
      <c r="B14" s="10" t="n">
        <v>30</v>
      </c>
      <c r="C14" s="10" t="n">
        <v>50</v>
      </c>
      <c r="D14" s="10"/>
      <c r="E14" s="10" t="n">
        <v>50</v>
      </c>
      <c r="F14" s="10"/>
      <c r="G14" s="10"/>
      <c r="H14" s="10"/>
      <c r="I14" s="8"/>
      <c r="J14" s="10"/>
      <c r="L14" s="8"/>
      <c r="M14" s="10"/>
      <c r="N14" s="10"/>
      <c r="O14" s="10"/>
      <c r="P14" s="10"/>
      <c r="Q14" s="10"/>
      <c r="R14" s="10"/>
      <c r="S14" s="10"/>
      <c r="T14" s="10"/>
      <c r="U14" s="10"/>
    </row>
    <row r="15" s="4" customFormat="true" ht="13.8" hidden="false" customHeight="false" outlineLevel="0" collapsed="false">
      <c r="A15" s="3" t="s">
        <v>18</v>
      </c>
      <c r="B15" s="8" t="n">
        <f aca="false">B13*B14*B10</f>
        <v>949.314857142857</v>
      </c>
      <c r="C15" s="8" t="n">
        <f aca="false">C13*C14*C10</f>
        <v>1776</v>
      </c>
      <c r="D15" s="8"/>
      <c r="E15" s="8" t="n">
        <f aca="false">E13*E14*E10</f>
        <v>912</v>
      </c>
      <c r="F15" s="8" t="n">
        <f aca="false">SUM(B15:E15)</f>
        <v>3637.31485714286</v>
      </c>
      <c r="G15" s="8"/>
      <c r="H15" s="8"/>
      <c r="I15" s="8"/>
      <c r="J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customFormat="false" ht="13.8" hidden="false" customHeight="false" outlineLevel="0" collapsed="false">
      <c r="A16" s="10"/>
      <c r="B16" s="10"/>
      <c r="C16" s="10"/>
      <c r="D16" s="10"/>
      <c r="E16" s="10"/>
      <c r="F16" s="10"/>
      <c r="G16" s="10"/>
      <c r="H16" s="10"/>
      <c r="I16" s="8"/>
      <c r="J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="4" customFormat="true" ht="13.8" hidden="false" customHeight="false" outlineLevel="0" collapsed="false">
      <c r="A17" s="8" t="s">
        <v>19</v>
      </c>
      <c r="B17" s="8" t="s">
        <v>20</v>
      </c>
      <c r="C17" s="8"/>
      <c r="D17" s="8"/>
      <c r="E17" s="8"/>
      <c r="F17" s="8"/>
      <c r="G17" s="8"/>
      <c r="H17" s="8"/>
      <c r="I17" s="8"/>
      <c r="J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customFormat="false" ht="13.8" hidden="false" customHeight="false" outlineLevel="0" collapsed="false">
      <c r="A18" s="10" t="s">
        <v>21</v>
      </c>
      <c r="B18" s="10" t="n">
        <v>14.3</v>
      </c>
      <c r="C18" s="10" t="n">
        <v>5</v>
      </c>
      <c r="D18" s="10" t="n">
        <v>10.8</v>
      </c>
      <c r="E18" s="10" t="n">
        <f aca="false">D18*2.4-C18</f>
        <v>20.92</v>
      </c>
      <c r="F18" s="10"/>
      <c r="G18" s="10"/>
      <c r="H18" s="10"/>
      <c r="I18" s="10"/>
      <c r="J18" s="10"/>
      <c r="L18" s="10"/>
      <c r="M18" s="10"/>
      <c r="N18" s="12"/>
      <c r="O18" s="10"/>
      <c r="P18" s="10"/>
      <c r="Q18" s="12"/>
      <c r="R18" s="10"/>
      <c r="S18" s="10"/>
      <c r="T18" s="12"/>
      <c r="U18" s="10"/>
    </row>
    <row r="19" customFormat="false" ht="13.8" hidden="false" customHeight="false" outlineLevel="0" collapsed="false">
      <c r="A19" s="10" t="s">
        <v>22</v>
      </c>
      <c r="B19" s="10" t="n">
        <v>10.3</v>
      </c>
      <c r="C19" s="10" t="n">
        <f aca="false">1.56*2</f>
        <v>3.12</v>
      </c>
      <c r="D19" s="10" t="n">
        <v>6.6</v>
      </c>
      <c r="E19" s="10" t="n">
        <f aca="false">D19*2.4-C19</f>
        <v>12.72</v>
      </c>
      <c r="F19" s="10"/>
      <c r="G19" s="10"/>
      <c r="H19" s="10"/>
      <c r="I19" s="10"/>
      <c r="J19" s="10"/>
      <c r="L19" s="10"/>
      <c r="M19" s="10"/>
      <c r="N19" s="11"/>
      <c r="O19" s="10"/>
      <c r="P19" s="10"/>
      <c r="Q19" s="10"/>
      <c r="R19" s="10"/>
      <c r="S19" s="10"/>
      <c r="T19" s="10"/>
      <c r="U19" s="10"/>
    </row>
    <row r="20" customFormat="false" ht="13.8" hidden="false" customHeight="false" outlineLevel="0" collapsed="false">
      <c r="A20" s="10" t="s">
        <v>22</v>
      </c>
      <c r="B20" s="10" t="n">
        <v>10.3</v>
      </c>
      <c r="C20" s="10" t="n">
        <f aca="false">1.56*2</f>
        <v>3.12</v>
      </c>
      <c r="D20" s="10" t="n">
        <v>6.2</v>
      </c>
      <c r="E20" s="10" t="n">
        <f aca="false">D20*2.4-C20</f>
        <v>11.76</v>
      </c>
      <c r="F20" s="10"/>
      <c r="G20" s="10"/>
      <c r="H20" s="10"/>
      <c r="I20" s="10"/>
      <c r="J20" s="10"/>
      <c r="L20" s="10"/>
      <c r="M20" s="10"/>
      <c r="N20" s="11"/>
      <c r="O20" s="10"/>
      <c r="P20" s="10"/>
      <c r="Q20" s="10"/>
      <c r="R20" s="10"/>
      <c r="S20" s="10"/>
      <c r="T20" s="10"/>
      <c r="U20" s="10"/>
    </row>
    <row r="21" customFormat="false" ht="13.8" hidden="false" customHeight="false" outlineLevel="0" collapsed="false">
      <c r="A21" s="10" t="s">
        <v>23</v>
      </c>
      <c r="B21" s="10" t="n">
        <v>18.1</v>
      </c>
      <c r="C21" s="10" t="n">
        <f aca="false">1.56*3</f>
        <v>4.68</v>
      </c>
      <c r="D21" s="10" t="n">
        <v>12.2</v>
      </c>
      <c r="E21" s="10" t="n">
        <f aca="false">D21*2.4-C21</f>
        <v>24.6</v>
      </c>
      <c r="F21" s="10"/>
      <c r="G21" s="10"/>
      <c r="H21" s="10"/>
      <c r="I21" s="10"/>
      <c r="J21" s="10"/>
      <c r="L21" s="10"/>
      <c r="M21" s="10"/>
      <c r="N21" s="11"/>
      <c r="O21" s="10"/>
      <c r="P21" s="10"/>
      <c r="Q21" s="11"/>
      <c r="R21" s="10"/>
      <c r="S21" s="10"/>
      <c r="T21" s="10"/>
      <c r="U21" s="10"/>
    </row>
    <row r="22" customFormat="false" ht="13.8" hidden="false" customHeight="false" outlineLevel="0" collapsed="false">
      <c r="A22" s="10" t="s">
        <v>24</v>
      </c>
      <c r="B22" s="10" t="n">
        <v>16.85</v>
      </c>
      <c r="C22" s="10" t="n">
        <v>0</v>
      </c>
      <c r="D22" s="10" t="n">
        <v>2.32</v>
      </c>
      <c r="E22" s="10" t="n">
        <f aca="false">D22*2.4-C22</f>
        <v>5.568</v>
      </c>
      <c r="F22" s="10"/>
      <c r="G22" s="10"/>
      <c r="H22" s="10"/>
      <c r="I22" s="10"/>
      <c r="J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customFormat="false" ht="13.8" hidden="false" customHeight="false" outlineLevel="0" collapsed="false">
      <c r="A23" s="8" t="s">
        <v>25</v>
      </c>
      <c r="B23" s="10" t="n">
        <f aca="false">SUM(B18:B22)</f>
        <v>69.85</v>
      </c>
      <c r="C23" s="10" t="n">
        <f aca="false">SUM(C18:C22)</f>
        <v>15.92</v>
      </c>
      <c r="D23" s="10"/>
      <c r="E23" s="10" t="n">
        <f aca="false">SUM(E18:E22)</f>
        <v>75.568</v>
      </c>
      <c r="F23" s="10"/>
      <c r="G23" s="10"/>
      <c r="H23" s="10"/>
      <c r="I23" s="8"/>
      <c r="J23" s="10"/>
      <c r="L23" s="8"/>
      <c r="M23" s="10"/>
      <c r="N23" s="10"/>
      <c r="O23" s="10"/>
      <c r="P23" s="10"/>
      <c r="Q23" s="10"/>
      <c r="R23" s="10"/>
      <c r="S23" s="10"/>
      <c r="T23" s="10"/>
      <c r="U23" s="10"/>
    </row>
    <row r="24" customFormat="false" ht="14.1" hidden="false" customHeight="false" outlineLevel="0" collapsed="false">
      <c r="A24" s="13" t="s">
        <v>14</v>
      </c>
      <c r="B24" s="10" t="n">
        <v>0.04</v>
      </c>
      <c r="C24" s="10"/>
      <c r="D24" s="10"/>
      <c r="E24" s="10" t="n">
        <v>0.04</v>
      </c>
      <c r="F24" s="10"/>
      <c r="G24" s="10"/>
      <c r="H24" s="10"/>
      <c r="I24" s="8"/>
      <c r="J24" s="10"/>
      <c r="L24" s="8"/>
      <c r="M24" s="10"/>
      <c r="N24" s="10"/>
      <c r="O24" s="10"/>
      <c r="P24" s="10"/>
      <c r="Q24" s="10"/>
      <c r="R24" s="10"/>
      <c r="S24" s="10"/>
      <c r="T24" s="10"/>
      <c r="U24" s="10"/>
    </row>
    <row r="25" customFormat="false" ht="13.8" hidden="false" customHeight="false" outlineLevel="0" collapsed="false">
      <c r="A25" s="3" t="s">
        <v>15</v>
      </c>
      <c r="B25" s="10" t="n">
        <v>0.2</v>
      </c>
      <c r="C25" s="10"/>
      <c r="D25" s="10"/>
      <c r="E25" s="10" t="n">
        <v>0.17</v>
      </c>
      <c r="F25" s="10"/>
      <c r="G25" s="10"/>
      <c r="H25" s="10"/>
      <c r="I25" s="8"/>
      <c r="J25" s="10"/>
      <c r="L25" s="8"/>
      <c r="M25" s="10"/>
      <c r="N25" s="10"/>
      <c r="O25" s="10"/>
      <c r="P25" s="10"/>
      <c r="Q25" s="10"/>
      <c r="R25" s="10"/>
      <c r="S25" s="10"/>
      <c r="T25" s="10"/>
      <c r="U25" s="10"/>
    </row>
    <row r="26" customFormat="false" ht="13.8" hidden="false" customHeight="false" outlineLevel="0" collapsed="false">
      <c r="A26" s="3" t="s">
        <v>16</v>
      </c>
      <c r="B26" s="10" t="n">
        <f aca="false">B24/B25</f>
        <v>0.2</v>
      </c>
      <c r="C26" s="10" t="n">
        <v>2</v>
      </c>
      <c r="D26" s="10"/>
      <c r="E26" s="10" t="n">
        <f aca="false">E24/E25</f>
        <v>0.235294117647059</v>
      </c>
      <c r="F26" s="10"/>
      <c r="G26" s="10"/>
      <c r="H26" s="10"/>
      <c r="I26" s="8"/>
      <c r="J26" s="10"/>
      <c r="L26" s="8"/>
      <c r="M26" s="10"/>
      <c r="N26" s="10"/>
      <c r="O26" s="10"/>
      <c r="P26" s="10"/>
      <c r="Q26" s="10"/>
      <c r="R26" s="10"/>
      <c r="S26" s="10"/>
      <c r="T26" s="10"/>
      <c r="U26" s="10"/>
    </row>
    <row r="27" customFormat="false" ht="14.1" hidden="false" customHeight="false" outlineLevel="0" collapsed="false">
      <c r="A27" s="13" t="s">
        <v>17</v>
      </c>
      <c r="B27" s="10" t="n">
        <v>50</v>
      </c>
      <c r="C27" s="10" t="n">
        <v>50</v>
      </c>
      <c r="D27" s="10"/>
      <c r="E27" s="10" t="n">
        <v>50</v>
      </c>
      <c r="F27" s="10"/>
      <c r="G27" s="10"/>
      <c r="H27" s="10"/>
      <c r="I27" s="8"/>
      <c r="J27" s="10"/>
      <c r="L27" s="8"/>
      <c r="M27" s="10"/>
      <c r="N27" s="10"/>
      <c r="O27" s="10"/>
      <c r="P27" s="10"/>
      <c r="Q27" s="10"/>
      <c r="R27" s="10"/>
      <c r="S27" s="10"/>
      <c r="T27" s="10"/>
      <c r="U27" s="10"/>
    </row>
    <row r="28" s="4" customFormat="true" ht="13.8" hidden="false" customHeight="false" outlineLevel="0" collapsed="false">
      <c r="A28" s="3" t="s">
        <v>18</v>
      </c>
      <c r="B28" s="8" t="n">
        <f aca="false">B26*B27*B23</f>
        <v>698.5</v>
      </c>
      <c r="C28" s="8" t="n">
        <f aca="false">C26*C27*C23</f>
        <v>1592</v>
      </c>
      <c r="D28" s="8"/>
      <c r="E28" s="8" t="n">
        <f aca="false">E26*E27*E23</f>
        <v>889.035294117647</v>
      </c>
      <c r="F28" s="8" t="n">
        <f aca="false">SUM(B28:E28)</f>
        <v>3179.53529411765</v>
      </c>
      <c r="G28" s="8"/>
      <c r="H28" s="8"/>
      <c r="I28" s="8"/>
      <c r="J28" s="8"/>
      <c r="AMJ28" s="4" t="n">
        <f aca="false">SUM(G28:AMI28)</f>
        <v>0</v>
      </c>
    </row>
    <row r="29" customFormat="false" ht="13.8" hidden="false" customHeight="false" outlineLevel="0" collapsed="false">
      <c r="A29" s="3"/>
      <c r="B29" s="10"/>
      <c r="C29" s="10"/>
      <c r="D29" s="10"/>
      <c r="E29" s="10"/>
      <c r="F29" s="10"/>
      <c r="G29" s="10"/>
      <c r="H29" s="10"/>
      <c r="I29" s="10"/>
      <c r="J29" s="10"/>
    </row>
    <row r="30" s="16" customFormat="true" ht="17.35" hidden="false" customHeight="false" outlineLevel="0" collapsed="false">
      <c r="A30" s="14" t="s">
        <v>26</v>
      </c>
      <c r="B30" s="15"/>
      <c r="C30" s="15"/>
      <c r="D30" s="15"/>
      <c r="E30" s="15"/>
      <c r="F30" s="15" t="n">
        <f aca="false">SUM(F15+F28)</f>
        <v>6816.8501512605</v>
      </c>
      <c r="G30" s="15"/>
      <c r="H30" s="15"/>
      <c r="I30" s="14"/>
      <c r="J30" s="14"/>
      <c r="L30" s="14"/>
      <c r="M30" s="14"/>
    </row>
    <row r="31" s="2" customFormat="true" ht="17.35" hidden="false" customHeight="false" outlineLevel="0" collapsed="false">
      <c r="A31" s="2" t="s">
        <v>27</v>
      </c>
      <c r="F31" s="2" t="n">
        <f aca="false">1.1*F30</f>
        <v>7498.53516638655</v>
      </c>
      <c r="G31" s="15" t="n">
        <f aca="false">F31/(B23+B10)</f>
        <v>52.18710271862</v>
      </c>
    </row>
    <row r="33" customFormat="false" ht="13.8" hidden="false" customHeight="false" outlineLevel="0" collapsed="false">
      <c r="O33" s="4"/>
    </row>
    <row r="34" customFormat="false" ht="13.8" hidden="false" customHeight="false" outlineLevel="0" collapsed="false">
      <c r="A34" s="17"/>
      <c r="O34" s="17"/>
    </row>
    <row r="35" customFormat="false" ht="13.8" hidden="false" customHeight="false" outlineLevel="0" collapsed="false">
      <c r="A35" s="4"/>
    </row>
    <row r="36" customFormat="false" ht="13.8" hidden="false" customHeight="false" outlineLevel="0" collapsed="false">
      <c r="A36" s="1" t="s">
        <v>28</v>
      </c>
    </row>
  </sheetData>
  <mergeCells count="3">
    <mergeCell ref="M3:O3"/>
    <mergeCell ref="P3:R3"/>
    <mergeCell ref="S3:U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8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LibreOffice/5.1.2.2$MacOSX_X86_64 LibreOffice_project/d3bf12ecb743fc0d20e0be0c58ca359301eb705f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2016-01-19T07:11:20Z</dcterms:created>
  <dc:creator>Stefan Skoglund</dc:creator>
  <dc:description/>
  <dc:language>sv-SE</dc:language>
  <cp:lastModifiedBy/>
  <cp:lastPrinted>2018-01-12T09:02:59Z</cp:lastPrinted>
  <dcterms:modified xsi:type="dcterms:W3CDTF">2018-01-14T13:56:56Z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