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workbookProtection workbookPassword="E033" lockStructure="1"/>
  <bookViews>
    <workbookView xWindow="0" yWindow="0" windowWidth="28800" windowHeight="12615"/>
  </bookViews>
  <sheets>
    <sheet name="MR" sheetId="5" r:id="rId1"/>
    <sheet name="REX" sheetId="2" r:id="rId2"/>
    <sheet name="DUPLEX" sheetId="3" r:id="rId3"/>
    <sheet name="TRIPLEX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5" l="1"/>
  <c r="E2" i="5"/>
  <c r="F2" i="5"/>
  <c r="B55" i="5"/>
  <c r="H3" i="5" l="1"/>
  <c r="G17" i="5" s="1"/>
  <c r="H2" i="5"/>
  <c r="G2" i="5"/>
  <c r="D38" i="5" s="1"/>
  <c r="G16" i="4"/>
  <c r="B52" i="4"/>
  <c r="F3" i="4"/>
  <c r="E3" i="4"/>
  <c r="D3" i="4"/>
  <c r="B56" i="3"/>
  <c r="F2" i="3"/>
  <c r="E2" i="3"/>
  <c r="D2" i="3"/>
  <c r="H3" i="3" s="1"/>
  <c r="G18" i="3" s="1"/>
  <c r="B25" i="2"/>
  <c r="B55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F2" i="2"/>
  <c r="E2" i="2"/>
  <c r="D2" i="2"/>
  <c r="F55" i="5" l="1"/>
  <c r="C24" i="5"/>
  <c r="E41" i="5"/>
  <c r="E55" i="5"/>
  <c r="C31" i="5"/>
  <c r="C32" i="5"/>
  <c r="D27" i="5"/>
  <c r="C36" i="5"/>
  <c r="D29" i="5"/>
  <c r="C38" i="5"/>
  <c r="D37" i="5"/>
  <c r="E27" i="5"/>
  <c r="E24" i="5"/>
  <c r="D24" i="5"/>
  <c r="E28" i="5"/>
  <c r="D32" i="5"/>
  <c r="C39" i="5"/>
  <c r="E36" i="5"/>
  <c r="E26" i="5"/>
  <c r="C47" i="5"/>
  <c r="E40" i="5"/>
  <c r="E42" i="5"/>
  <c r="C49" i="5"/>
  <c r="E25" i="5"/>
  <c r="E46" i="5"/>
  <c r="C25" i="5"/>
  <c r="D45" i="5"/>
  <c r="C30" i="5"/>
  <c r="E43" i="5"/>
  <c r="D40" i="5"/>
  <c r="D48" i="5"/>
  <c r="C33" i="5"/>
  <c r="D39" i="5"/>
  <c r="E29" i="5"/>
  <c r="C46" i="5"/>
  <c r="E47" i="5"/>
  <c r="C37" i="5"/>
  <c r="D43" i="5"/>
  <c r="E37" i="5"/>
  <c r="C48" i="5"/>
  <c r="G18" i="5"/>
  <c r="C41" i="5"/>
  <c r="D31" i="5"/>
  <c r="D47" i="5"/>
  <c r="E44" i="5"/>
  <c r="E45" i="5"/>
  <c r="C40" i="5"/>
  <c r="E30" i="5"/>
  <c r="E31" i="5"/>
  <c r="D26" i="5"/>
  <c r="D42" i="5"/>
  <c r="C27" i="5"/>
  <c r="C43" i="5"/>
  <c r="D33" i="5"/>
  <c r="D49" i="5"/>
  <c r="E48" i="5"/>
  <c r="E49" i="5"/>
  <c r="C26" i="5"/>
  <c r="C42" i="5"/>
  <c r="E34" i="5"/>
  <c r="E35" i="5"/>
  <c r="D28" i="5"/>
  <c r="D44" i="5"/>
  <c r="C29" i="5"/>
  <c r="C45" i="5"/>
  <c r="D35" i="5"/>
  <c r="C55" i="5"/>
  <c r="C28" i="5"/>
  <c r="C44" i="5"/>
  <c r="E38" i="5"/>
  <c r="E39" i="5"/>
  <c r="D30" i="5"/>
  <c r="D46" i="5"/>
  <c r="D34" i="5"/>
  <c r="D50" i="5"/>
  <c r="C35" i="5"/>
  <c r="D25" i="5"/>
  <c r="D41" i="5"/>
  <c r="E32" i="5"/>
  <c r="E33" i="5"/>
  <c r="C34" i="5"/>
  <c r="C50" i="5"/>
  <c r="E50" i="5"/>
  <c r="D55" i="5"/>
  <c r="D36" i="5"/>
  <c r="G2" i="3"/>
  <c r="G43" i="3" s="1"/>
  <c r="H2" i="3"/>
  <c r="H4" i="4"/>
  <c r="G3" i="4"/>
  <c r="H3" i="4"/>
  <c r="E46" i="3"/>
  <c r="C45" i="3"/>
  <c r="C41" i="3"/>
  <c r="E30" i="3"/>
  <c r="C29" i="3"/>
  <c r="G27" i="3"/>
  <c r="D46" i="3"/>
  <c r="H44" i="3"/>
  <c r="F43" i="3"/>
  <c r="H32" i="3"/>
  <c r="F31" i="3"/>
  <c r="F27" i="3"/>
  <c r="E49" i="3"/>
  <c r="G46" i="3"/>
  <c r="C44" i="3"/>
  <c r="D49" i="3"/>
  <c r="F46" i="3"/>
  <c r="H43" i="3"/>
  <c r="G48" i="3"/>
  <c r="E47" i="3"/>
  <c r="E43" i="3"/>
  <c r="G32" i="3"/>
  <c r="E31" i="3"/>
  <c r="C30" i="3"/>
  <c r="H34" i="3"/>
  <c r="H30" i="3"/>
  <c r="H26" i="3"/>
  <c r="F34" i="3"/>
  <c r="F30" i="3"/>
  <c r="D51" i="3"/>
  <c r="F40" i="3"/>
  <c r="D39" i="3"/>
  <c r="H37" i="3"/>
  <c r="D27" i="3"/>
  <c r="H25" i="3"/>
  <c r="D56" i="3"/>
  <c r="C43" i="3"/>
  <c r="G41" i="3"/>
  <c r="E40" i="3"/>
  <c r="G37" i="3"/>
  <c r="C31" i="3"/>
  <c r="G29" i="3"/>
  <c r="C27" i="3"/>
  <c r="G25" i="3"/>
  <c r="F41" i="3"/>
  <c r="F33" i="3"/>
  <c r="F29" i="3"/>
  <c r="F25" i="3"/>
  <c r="E37" i="3"/>
  <c r="G34" i="3"/>
  <c r="C32" i="3"/>
  <c r="C28" i="3"/>
  <c r="H3" i="2"/>
  <c r="G18" i="2" s="1"/>
  <c r="H2" i="2"/>
  <c r="G2" i="2"/>
  <c r="D43" i="2" l="1"/>
  <c r="E24" i="2"/>
  <c r="E30" i="2"/>
  <c r="E38" i="2"/>
  <c r="E46" i="2"/>
  <c r="D28" i="2"/>
  <c r="D36" i="2"/>
  <c r="D44" i="2"/>
  <c r="D24" i="2"/>
  <c r="E31" i="2"/>
  <c r="E39" i="2"/>
  <c r="E47" i="2"/>
  <c r="D29" i="2"/>
  <c r="D37" i="2"/>
  <c r="D45" i="2"/>
  <c r="E34" i="2"/>
  <c r="E50" i="2"/>
  <c r="D40" i="2"/>
  <c r="E27" i="2"/>
  <c r="E43" i="2"/>
  <c r="D33" i="2"/>
  <c r="E28" i="2"/>
  <c r="E44" i="2"/>
  <c r="D34" i="2"/>
  <c r="E29" i="2"/>
  <c r="E37" i="2"/>
  <c r="D27" i="2"/>
  <c r="C24" i="2"/>
  <c r="E32" i="2"/>
  <c r="E40" i="2"/>
  <c r="E48" i="2"/>
  <c r="D30" i="2"/>
  <c r="D38" i="2"/>
  <c r="D46" i="2"/>
  <c r="E25" i="2"/>
  <c r="E33" i="2"/>
  <c r="E41" i="2"/>
  <c r="E49" i="2"/>
  <c r="D31" i="2"/>
  <c r="D39" i="2"/>
  <c r="D47" i="2"/>
  <c r="E26" i="2"/>
  <c r="E42" i="2"/>
  <c r="D32" i="2"/>
  <c r="D48" i="2"/>
  <c r="E35" i="2"/>
  <c r="D25" i="2"/>
  <c r="D41" i="2"/>
  <c r="E36" i="2"/>
  <c r="D26" i="2"/>
  <c r="D42" i="2"/>
  <c r="D55" i="2"/>
  <c r="E45" i="2"/>
  <c r="D35" i="2"/>
  <c r="F28" i="3"/>
  <c r="F44" i="3"/>
  <c r="F38" i="3"/>
  <c r="H38" i="3"/>
  <c r="G36" i="3"/>
  <c r="C50" i="3"/>
  <c r="H51" i="3"/>
  <c r="D36" i="3"/>
  <c r="D34" i="3"/>
  <c r="F47" i="3"/>
  <c r="E34" i="3"/>
  <c r="G47" i="3"/>
  <c r="D25" i="3"/>
  <c r="D44" i="3"/>
  <c r="E44" i="3"/>
  <c r="H29" i="3"/>
  <c r="H45" i="3"/>
  <c r="F42" i="3"/>
  <c r="H42" i="3"/>
  <c r="C38" i="3"/>
  <c r="E51" i="3"/>
  <c r="G26" i="3"/>
  <c r="D40" i="3"/>
  <c r="F35" i="3"/>
  <c r="H48" i="3"/>
  <c r="G35" i="3"/>
  <c r="C49" i="3"/>
  <c r="D33" i="3"/>
  <c r="E45" i="3"/>
  <c r="D48" i="3"/>
  <c r="G33" i="3"/>
  <c r="G45" i="3"/>
  <c r="H33" i="3"/>
  <c r="D47" i="3"/>
  <c r="D45" i="3"/>
  <c r="C26" i="3"/>
  <c r="E39" i="3"/>
  <c r="F56" i="3"/>
  <c r="C36" i="3"/>
  <c r="H46" i="3"/>
  <c r="H36" i="3"/>
  <c r="G56" i="3"/>
  <c r="C37" i="3"/>
  <c r="E50" i="3"/>
  <c r="G42" i="3"/>
  <c r="E32" i="3"/>
  <c r="D37" i="3"/>
  <c r="C48" i="3"/>
  <c r="F49" i="3"/>
  <c r="C35" i="3"/>
  <c r="C47" i="3"/>
  <c r="D35" i="3"/>
  <c r="F48" i="3"/>
  <c r="H47" i="3"/>
  <c r="E27" i="3"/>
  <c r="G40" i="3"/>
  <c r="H27" i="3"/>
  <c r="G38" i="3"/>
  <c r="G19" i="3"/>
  <c r="D38" i="3"/>
  <c r="C25" i="3"/>
  <c r="E38" i="3"/>
  <c r="G51" i="3"/>
  <c r="D41" i="3"/>
  <c r="G50" i="3"/>
  <c r="C56" i="3"/>
  <c r="E36" i="3"/>
  <c r="C51" i="3"/>
  <c r="F36" i="3"/>
  <c r="H49" i="3"/>
  <c r="E29" i="3"/>
  <c r="G28" i="3"/>
  <c r="C42" i="3"/>
  <c r="H39" i="3"/>
  <c r="E41" i="3"/>
  <c r="D26" i="3"/>
  <c r="D42" i="3"/>
  <c r="E26" i="3"/>
  <c r="G39" i="3"/>
  <c r="C32" i="2"/>
  <c r="C55" i="2"/>
  <c r="C39" i="2"/>
  <c r="C34" i="2"/>
  <c r="C46" i="2"/>
  <c r="E55" i="2"/>
  <c r="C36" i="2"/>
  <c r="C45" i="2"/>
  <c r="E48" i="3"/>
  <c r="D31" i="3"/>
  <c r="H41" i="3"/>
  <c r="E56" i="3"/>
  <c r="F50" i="3"/>
  <c r="F45" i="3"/>
  <c r="C34" i="3"/>
  <c r="G44" i="3"/>
  <c r="H31" i="3"/>
  <c r="G30" i="3"/>
  <c r="D28" i="3"/>
  <c r="H28" i="3"/>
  <c r="F39" i="3"/>
  <c r="D50" i="3"/>
  <c r="G31" i="3"/>
  <c r="E42" i="3"/>
  <c r="H56" i="3"/>
  <c r="D29" i="3"/>
  <c r="C40" i="3"/>
  <c r="F37" i="3"/>
  <c r="E28" i="3"/>
  <c r="C39" i="3"/>
  <c r="G49" i="3"/>
  <c r="F32" i="3"/>
  <c r="D43" i="3"/>
  <c r="F26" i="3"/>
  <c r="E25" i="3"/>
  <c r="H50" i="3"/>
  <c r="E35" i="3"/>
  <c r="C46" i="3"/>
  <c r="H35" i="3"/>
  <c r="E33" i="3"/>
  <c r="D32" i="3"/>
  <c r="D30" i="3"/>
  <c r="H40" i="3"/>
  <c r="F51" i="3"/>
  <c r="C33" i="3"/>
  <c r="C52" i="4"/>
  <c r="H46" i="4"/>
  <c r="F45" i="4"/>
  <c r="D44" i="4"/>
  <c r="H42" i="4"/>
  <c r="F41" i="4"/>
  <c r="D40" i="4"/>
  <c r="H38" i="4"/>
  <c r="F37" i="4"/>
  <c r="D36" i="4"/>
  <c r="H34" i="4"/>
  <c r="F33" i="4"/>
  <c r="D32" i="4"/>
  <c r="H30" i="4"/>
  <c r="F29" i="4"/>
  <c r="D28" i="4"/>
  <c r="H26" i="4"/>
  <c r="F25" i="4"/>
  <c r="D24" i="4"/>
  <c r="H22" i="4"/>
  <c r="F21" i="4"/>
  <c r="H47" i="4"/>
  <c r="F46" i="4"/>
  <c r="H43" i="4"/>
  <c r="D41" i="4"/>
  <c r="F38" i="4"/>
  <c r="H35" i="4"/>
  <c r="D33" i="4"/>
  <c r="F30" i="4"/>
  <c r="H27" i="4"/>
  <c r="D25" i="4"/>
  <c r="F22" i="4"/>
  <c r="G47" i="4"/>
  <c r="C45" i="4"/>
  <c r="E42" i="4"/>
  <c r="G39" i="4"/>
  <c r="C37" i="4"/>
  <c r="E34" i="4"/>
  <c r="G31" i="4"/>
  <c r="C29" i="4"/>
  <c r="E26" i="4"/>
  <c r="G23" i="4"/>
  <c r="C21" i="4"/>
  <c r="H41" i="4"/>
  <c r="D35" i="4"/>
  <c r="D31" i="4"/>
  <c r="D27" i="4"/>
  <c r="D23" i="4"/>
  <c r="D52" i="4"/>
  <c r="G45" i="4"/>
  <c r="C43" i="4"/>
  <c r="E40" i="4"/>
  <c r="G37" i="4"/>
  <c r="C35" i="4"/>
  <c r="E32" i="4"/>
  <c r="G29" i="4"/>
  <c r="C27" i="4"/>
  <c r="E24" i="4"/>
  <c r="G21" i="4"/>
  <c r="G17" i="4"/>
  <c r="G46" i="4"/>
  <c r="E45" i="4"/>
  <c r="C44" i="4"/>
  <c r="G42" i="4"/>
  <c r="E41" i="4"/>
  <c r="C40" i="4"/>
  <c r="G38" i="4"/>
  <c r="E37" i="4"/>
  <c r="C36" i="4"/>
  <c r="G34" i="4"/>
  <c r="E33" i="4"/>
  <c r="C32" i="4"/>
  <c r="G30" i="4"/>
  <c r="E29" i="4"/>
  <c r="C28" i="4"/>
  <c r="G26" i="4"/>
  <c r="E25" i="4"/>
  <c r="C24" i="4"/>
  <c r="G22" i="4"/>
  <c r="E21" i="4"/>
  <c r="I52" i="4"/>
  <c r="D45" i="4"/>
  <c r="F42" i="4"/>
  <c r="H39" i="4"/>
  <c r="D37" i="4"/>
  <c r="F34" i="4"/>
  <c r="H31" i="4"/>
  <c r="D29" i="4"/>
  <c r="F26" i="4"/>
  <c r="H23" i="4"/>
  <c r="D21" i="4"/>
  <c r="H52" i="4"/>
  <c r="E46" i="4"/>
  <c r="G43" i="4"/>
  <c r="C41" i="4"/>
  <c r="E38" i="4"/>
  <c r="G35" i="4"/>
  <c r="C33" i="4"/>
  <c r="E30" i="4"/>
  <c r="G27" i="4"/>
  <c r="C25" i="4"/>
  <c r="E22" i="4"/>
  <c r="F40" i="4"/>
  <c r="F36" i="4"/>
  <c r="F32" i="4"/>
  <c r="F28" i="4"/>
  <c r="F24" i="4"/>
  <c r="G52" i="4"/>
  <c r="F47" i="4"/>
  <c r="D46" i="4"/>
  <c r="H44" i="4"/>
  <c r="F43" i="4"/>
  <c r="D42" i="4"/>
  <c r="H40" i="4"/>
  <c r="F39" i="4"/>
  <c r="D38" i="4"/>
  <c r="H36" i="4"/>
  <c r="F35" i="4"/>
  <c r="D34" i="4"/>
  <c r="H32" i="4"/>
  <c r="F31" i="4"/>
  <c r="D30" i="4"/>
  <c r="H28" i="4"/>
  <c r="F27" i="4"/>
  <c r="D26" i="4"/>
  <c r="H24" i="4"/>
  <c r="F23" i="4"/>
  <c r="D22" i="4"/>
  <c r="F52" i="4"/>
  <c r="E47" i="4"/>
  <c r="C46" i="4"/>
  <c r="G44" i="4"/>
  <c r="E43" i="4"/>
  <c r="C42" i="4"/>
  <c r="G40" i="4"/>
  <c r="E39" i="4"/>
  <c r="C38" i="4"/>
  <c r="G36" i="4"/>
  <c r="E35" i="4"/>
  <c r="C34" i="4"/>
  <c r="G32" i="4"/>
  <c r="E31" i="4"/>
  <c r="C30" i="4"/>
  <c r="G28" i="4"/>
  <c r="E27" i="4"/>
  <c r="C26" i="4"/>
  <c r="G24" i="4"/>
  <c r="E23" i="4"/>
  <c r="C22" i="4"/>
  <c r="E52" i="4"/>
  <c r="D47" i="4"/>
  <c r="H45" i="4"/>
  <c r="F44" i="4"/>
  <c r="D43" i="4"/>
  <c r="D39" i="4"/>
  <c r="H37" i="4"/>
  <c r="H33" i="4"/>
  <c r="H29" i="4"/>
  <c r="H25" i="4"/>
  <c r="H21" i="4"/>
  <c r="C47" i="4"/>
  <c r="E44" i="4"/>
  <c r="G41" i="4"/>
  <c r="C39" i="4"/>
  <c r="E36" i="4"/>
  <c r="G33" i="4"/>
  <c r="C31" i="4"/>
  <c r="E28" i="4"/>
  <c r="G25" i="4"/>
  <c r="C23" i="4"/>
  <c r="G19" i="2"/>
  <c r="C25" i="2"/>
  <c r="C44" i="2"/>
  <c r="C40" i="2"/>
  <c r="C50" i="2"/>
  <c r="C33" i="2"/>
  <c r="C31" i="2"/>
  <c r="C48" i="2"/>
  <c r="C37" i="2"/>
  <c r="C41" i="2"/>
  <c r="C47" i="2"/>
  <c r="C27" i="2"/>
  <c r="C30" i="2"/>
  <c r="C26" i="2"/>
  <c r="C35" i="2"/>
  <c r="C38" i="2"/>
  <c r="C49" i="2"/>
  <c r="C42" i="2"/>
  <c r="C28" i="2"/>
  <c r="C29" i="2"/>
  <c r="C43" i="2"/>
  <c r="D49" i="2" l="1"/>
  <c r="D50" i="2"/>
</calcChain>
</file>

<file path=xl/sharedStrings.xml><?xml version="1.0" encoding="utf-8"?>
<sst xmlns="http://schemas.openxmlformats.org/spreadsheetml/2006/main" count="344" uniqueCount="48">
  <si>
    <t>Datum</t>
  </si>
  <si>
    <t>Sign.</t>
  </si>
  <si>
    <t>Framlopp</t>
  </si>
  <si>
    <t>Retur</t>
  </si>
  <si>
    <t>Rumstemp</t>
  </si>
  <si>
    <t>Delta t</t>
  </si>
  <si>
    <t>F kof</t>
  </si>
  <si>
    <t>gp</t>
  </si>
  <si>
    <t xml:space="preserve">Nya omräkn. värde enl. EN442 </t>
  </si>
  <si>
    <t>MREX</t>
  </si>
  <si>
    <t>Kt</t>
  </si>
  <si>
    <t>b</t>
  </si>
  <si>
    <t>c0</t>
  </si>
  <si>
    <t>c1</t>
  </si>
  <si>
    <t xml:space="preserve"> </t>
  </si>
  <si>
    <t>längdefak</t>
  </si>
  <si>
    <t>(specialanpassad radiator se längre ned)  (byggmått se längst ned)</t>
  </si>
  <si>
    <t>grader C</t>
  </si>
  <si>
    <t>Värmeavgivning enl. EN442  Watt</t>
  </si>
  <si>
    <t>Omräkningsfaktor f</t>
  </si>
  <si>
    <t>Rum</t>
  </si>
  <si>
    <t>MR</t>
  </si>
  <si>
    <t>Antal</t>
  </si>
  <si>
    <t>Längd</t>
  </si>
  <si>
    <t>Höjd i mm.</t>
  </si>
  <si>
    <t>sekt</t>
  </si>
  <si>
    <t>mm</t>
  </si>
  <si>
    <t>Specialanpassad radiator, ange antal sektioner, och höjd</t>
  </si>
  <si>
    <t>antal</t>
  </si>
  <si>
    <t>längd</t>
  </si>
  <si>
    <t>Höjd i mm</t>
  </si>
  <si>
    <t>Spec höjd</t>
  </si>
  <si>
    <t>max längd 3975</t>
  </si>
  <si>
    <t>max höjd</t>
  </si>
  <si>
    <t>2000 mm</t>
  </si>
  <si>
    <t xml:space="preserve">Värmeavgivningsvärde på höjder över 990mm är beräknade värden och kan ha en differens på upp till 5% </t>
  </si>
  <si>
    <t>Byggmått</t>
  </si>
  <si>
    <t>REX</t>
  </si>
  <si>
    <t>DUPLEX</t>
  </si>
  <si>
    <t>TRIPLEX</t>
  </si>
  <si>
    <t>Höjd</t>
  </si>
  <si>
    <t>c/c *</t>
  </si>
  <si>
    <t>-</t>
  </si>
  <si>
    <t>* = mått mellan anslutningscentra</t>
  </si>
  <si>
    <t>Ända värdena i de tre grå rutona nedan</t>
  </si>
  <si>
    <t>Höjd mm.</t>
  </si>
  <si>
    <t xml:space="preserve">Värmeavgivningsvärde på höjder över 590mm är beräknade värden och kan ha en differens på upp till 5% </t>
  </si>
  <si>
    <t>Gp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</si>
</sst>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00"/>
  </numFmts>
  <fonts count="30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b/>
      <sz val="10"/>
      <color indexed="12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24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Verdana"/>
      <family val="2"/>
    </font>
    <font>
      <i/>
      <sz val="10"/>
      <name val="Arial"/>
      <family val="2"/>
    </font>
    <font>
      <b/>
      <sz val="14"/>
      <color theme="5"/>
      <name val="Arial"/>
      <family val="2"/>
    </font>
    <font>
      <sz val="8"/>
      <color theme="5"/>
      <name val="Arial"/>
      <family val="2"/>
    </font>
    <font>
      <sz val="11"/>
      <color theme="5"/>
      <name val="Calibri"/>
      <family val="2"/>
      <scheme val="minor"/>
    </font>
    <font>
      <b/>
      <sz val="24"/>
      <color theme="5"/>
      <name val="Arial"/>
      <family val="2"/>
    </font>
    <font>
      <sz val="9"/>
      <color theme="5"/>
      <name val="Arial"/>
      <family val="2"/>
    </font>
    <font>
      <b/>
      <sz val="10"/>
      <color theme="5"/>
      <name val="Arial"/>
      <family val="2"/>
    </font>
    <font>
      <b/>
      <sz val="16"/>
      <color theme="5"/>
      <name val="Arial"/>
      <family val="2"/>
    </font>
    <font>
      <sz val="10"/>
      <color theme="5"/>
      <name val="Arial"/>
      <family val="2"/>
    </font>
    <font>
      <b/>
      <sz val="10"/>
      <color theme="2" tint="-0.499984740745262"/>
      <name val="Arial"/>
      <family val="2"/>
    </font>
    <font>
      <sz val="11"/>
      <color theme="2" tint="-0.499984740745262"/>
      <name val="Calibri"/>
      <family val="2"/>
      <scheme val="minor"/>
    </font>
    <font>
      <sz val="9"/>
      <color theme="2" tint="-0.499984740745262"/>
      <name val="Arial"/>
      <family val="2"/>
    </font>
    <font>
      <b/>
      <sz val="9"/>
      <color theme="5"/>
      <name val="Arial"/>
      <family val="2"/>
    </font>
    <font>
      <sz val="10"/>
      <name val="Arial"/>
      <family val="2"/>
    </font>
    <font>
      <b/>
      <sz val="8"/>
      <name val="Verdana"/>
      <family val="2"/>
    </font>
    <font>
      <sz val="9"/>
      <color theme="2" tint="-0.749992370372631"/>
      <name val="Arial"/>
      <family val="2"/>
    </font>
    <font>
      <b/>
      <sz val="9"/>
      <color theme="2" tint="-0.749992370372631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ck">
        <color indexed="9"/>
      </left>
      <right/>
      <top/>
      <bottom style="thick">
        <color indexed="9"/>
      </bottom>
      <diagonal/>
    </border>
    <border>
      <left/>
      <right/>
      <top/>
      <bottom style="thick">
        <color indexed="9"/>
      </bottom>
      <diagonal/>
    </border>
    <border>
      <left/>
      <right style="thick">
        <color indexed="9"/>
      </right>
      <top/>
      <bottom style="thick">
        <color indexed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2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9"/>
      </left>
      <right/>
      <top style="medium">
        <color indexed="64"/>
      </top>
      <bottom style="thick">
        <color indexed="9"/>
      </bottom>
      <diagonal/>
    </border>
    <border>
      <left/>
      <right/>
      <top style="medium">
        <color indexed="64"/>
      </top>
      <bottom style="thick">
        <color indexed="9"/>
      </bottom>
      <diagonal/>
    </border>
    <border>
      <left/>
      <right style="thick">
        <color indexed="9"/>
      </right>
      <top style="medium">
        <color indexed="64"/>
      </top>
      <bottom style="thick">
        <color indexed="9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theme="2" tint="-0.249977111117893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/>
      <top/>
      <bottom/>
      <diagonal/>
    </border>
    <border>
      <left/>
      <right/>
      <top style="thin">
        <color theme="2" tint="-0.499984740745262"/>
      </top>
      <bottom/>
      <diagonal/>
    </border>
  </borders>
  <cellStyleXfs count="1">
    <xf numFmtId="0" fontId="0" fillId="0" borderId="0"/>
  </cellStyleXfs>
  <cellXfs count="198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1" xfId="0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1" fillId="0" borderId="0" xfId="0" applyNumberFormat="1" applyFont="1"/>
    <xf numFmtId="0" fontId="5" fillId="0" borderId="2" xfId="0" applyFont="1" applyBorder="1"/>
    <xf numFmtId="0" fontId="5" fillId="0" borderId="1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1" fillId="0" borderId="0" xfId="0" applyFont="1" applyAlignment="1">
      <alignment horizontal="center"/>
    </xf>
    <xf numFmtId="0" fontId="7" fillId="0" borderId="0" xfId="0" applyFont="1"/>
    <xf numFmtId="0" fontId="5" fillId="0" borderId="6" xfId="0" applyFont="1" applyBorder="1" applyAlignment="1">
      <alignment horizontal="center"/>
    </xf>
    <xf numFmtId="0" fontId="0" fillId="0" borderId="0" xfId="0" applyFill="1" applyBorder="1"/>
    <xf numFmtId="10" fontId="1" fillId="0" borderId="0" xfId="0" applyNumberFormat="1" applyFont="1" applyFill="1" applyBorder="1"/>
    <xf numFmtId="0" fontId="1" fillId="0" borderId="0" xfId="0" applyFont="1" applyFill="1" applyBorder="1"/>
    <xf numFmtId="3" fontId="0" fillId="0" borderId="0" xfId="0" applyNumberFormat="1" applyFill="1" applyBorder="1"/>
    <xf numFmtId="0" fontId="9" fillId="0" borderId="0" xfId="0" applyFont="1"/>
    <xf numFmtId="1" fontId="9" fillId="0" borderId="0" xfId="0" applyNumberFormat="1" applyFont="1"/>
    <xf numFmtId="0" fontId="5" fillId="0" borderId="12" xfId="0" applyFont="1" applyBorder="1" applyAlignment="1">
      <alignment horizontal="center"/>
    </xf>
    <xf numFmtId="0" fontId="9" fillId="0" borderId="0" xfId="0" applyFont="1" applyFill="1" applyBorder="1"/>
    <xf numFmtId="0" fontId="12" fillId="0" borderId="0" xfId="0" applyFont="1" applyFill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5" fillId="0" borderId="0" xfId="0" applyFont="1" applyFill="1" applyBorder="1"/>
    <xf numFmtId="0" fontId="16" fillId="0" borderId="0" xfId="0" applyFont="1"/>
    <xf numFmtId="0" fontId="17" fillId="0" borderId="0" xfId="0" applyFont="1"/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1" fontId="20" fillId="0" borderId="4" xfId="0" applyNumberFormat="1" applyFont="1" applyBorder="1" applyAlignment="1">
      <alignment horizontal="center"/>
    </xf>
    <xf numFmtId="1" fontId="20" fillId="0" borderId="0" xfId="0" applyNumberFormat="1" applyFont="1" applyBorder="1" applyAlignment="1">
      <alignment horizontal="center"/>
    </xf>
    <xf numFmtId="1" fontId="20" fillId="0" borderId="5" xfId="0" applyNumberFormat="1" applyFont="1" applyBorder="1" applyAlignment="1">
      <alignment horizontal="center"/>
    </xf>
    <xf numFmtId="0" fontId="18" fillId="2" borderId="4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1" fontId="20" fillId="2" borderId="4" xfId="0" applyNumberFormat="1" applyFont="1" applyFill="1" applyBorder="1" applyAlignment="1">
      <alignment horizontal="center"/>
    </xf>
    <xf numFmtId="1" fontId="20" fillId="2" borderId="0" xfId="0" applyNumberFormat="1" applyFont="1" applyFill="1" applyBorder="1" applyAlignment="1">
      <alignment horizontal="center"/>
    </xf>
    <xf numFmtId="1" fontId="20" fillId="2" borderId="5" xfId="0" applyNumberFormat="1" applyFont="1" applyFill="1" applyBorder="1" applyAlignment="1">
      <alignment horizontal="center"/>
    </xf>
    <xf numFmtId="0" fontId="18" fillId="2" borderId="6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/>
    </xf>
    <xf numFmtId="1" fontId="20" fillId="2" borderId="6" xfId="0" applyNumberFormat="1" applyFont="1" applyFill="1" applyBorder="1" applyAlignment="1">
      <alignment horizontal="center"/>
    </xf>
    <xf numFmtId="1" fontId="20" fillId="2" borderId="7" xfId="0" applyNumberFormat="1" applyFont="1" applyFill="1" applyBorder="1" applyAlignment="1">
      <alignment horizontal="center"/>
    </xf>
    <xf numFmtId="1" fontId="20" fillId="2" borderId="8" xfId="0" applyNumberFormat="1" applyFont="1" applyFill="1" applyBorder="1" applyAlignment="1">
      <alignment horizontal="center"/>
    </xf>
    <xf numFmtId="0" fontId="18" fillId="0" borderId="0" xfId="0" applyFont="1"/>
    <xf numFmtId="0" fontId="18" fillId="0" borderId="7" xfId="0" applyFont="1" applyFill="1" applyBorder="1" applyAlignment="1">
      <alignment horizontal="center"/>
    </xf>
    <xf numFmtId="0" fontId="18" fillId="0" borderId="12" xfId="0" applyFont="1" applyBorder="1" applyAlignment="1">
      <alignment horizontal="center"/>
    </xf>
    <xf numFmtId="1" fontId="20" fillId="4" borderId="5" xfId="0" applyNumberFormat="1" applyFont="1" applyFill="1" applyBorder="1" applyAlignment="1">
      <alignment horizontal="center"/>
    </xf>
    <xf numFmtId="0" fontId="18" fillId="6" borderId="4" xfId="0" applyFont="1" applyFill="1" applyBorder="1" applyAlignment="1">
      <alignment horizontal="center"/>
    </xf>
    <xf numFmtId="0" fontId="18" fillId="6" borderId="0" xfId="0" applyFont="1" applyFill="1" applyBorder="1" applyAlignment="1">
      <alignment horizontal="center"/>
    </xf>
    <xf numFmtId="1" fontId="20" fillId="6" borderId="2" xfId="0" applyNumberFormat="1" applyFont="1" applyFill="1" applyBorder="1" applyAlignment="1">
      <alignment horizontal="center"/>
    </xf>
    <xf numFmtId="1" fontId="20" fillId="6" borderId="3" xfId="0" applyNumberFormat="1" applyFont="1" applyFill="1" applyBorder="1" applyAlignment="1">
      <alignment horizontal="center"/>
    </xf>
    <xf numFmtId="1" fontId="20" fillId="6" borderId="1" xfId="0" applyNumberFormat="1" applyFont="1" applyFill="1" applyBorder="1" applyAlignment="1">
      <alignment horizontal="center"/>
    </xf>
    <xf numFmtId="0" fontId="21" fillId="0" borderId="0" xfId="0" applyFont="1"/>
    <xf numFmtId="0" fontId="22" fillId="0" borderId="0" xfId="0" applyFont="1"/>
    <xf numFmtId="0" fontId="23" fillId="0" borderId="0" xfId="0" applyFont="1"/>
    <xf numFmtId="0" fontId="1" fillId="0" borderId="0" xfId="0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2" xfId="0" applyFont="1" applyBorder="1" applyAlignment="1"/>
    <xf numFmtId="0" fontId="5" fillId="0" borderId="1" xfId="0" applyFont="1" applyBorder="1" applyAlignment="1"/>
    <xf numFmtId="0" fontId="6" fillId="0" borderId="0" xfId="0" applyFont="1" applyBorder="1" applyAlignment="1"/>
    <xf numFmtId="0" fontId="0" fillId="0" borderId="0" xfId="0" applyBorder="1"/>
    <xf numFmtId="0" fontId="8" fillId="0" borderId="0" xfId="0" applyFont="1" applyBorder="1"/>
    <xf numFmtId="0" fontId="18" fillId="0" borderId="4" xfId="0" applyFont="1" applyFill="1" applyBorder="1" applyAlignment="1">
      <alignment horizontal="center"/>
    </xf>
    <xf numFmtId="1" fontId="20" fillId="0" borderId="0" xfId="0" applyNumberFormat="1" applyFont="1" applyFill="1" applyBorder="1" applyAlignment="1">
      <alignment horizontal="center"/>
    </xf>
    <xf numFmtId="0" fontId="18" fillId="4" borderId="6" xfId="0" applyFont="1" applyFill="1" applyBorder="1" applyAlignment="1">
      <alignment horizontal="center"/>
    </xf>
    <xf numFmtId="1" fontId="20" fillId="4" borderId="7" xfId="0" applyNumberFormat="1" applyFont="1" applyFill="1" applyBorder="1" applyAlignment="1">
      <alignment horizontal="center"/>
    </xf>
    <xf numFmtId="1" fontId="20" fillId="4" borderId="8" xfId="0" applyNumberFormat="1" applyFont="1" applyFill="1" applyBorder="1" applyAlignment="1">
      <alignment horizontal="center"/>
    </xf>
    <xf numFmtId="1" fontId="20" fillId="6" borderId="0" xfId="0" applyNumberFormat="1" applyFont="1" applyFill="1" applyBorder="1" applyAlignment="1">
      <alignment horizontal="center"/>
    </xf>
    <xf numFmtId="1" fontId="20" fillId="6" borderId="5" xfId="0" applyNumberFormat="1" applyFont="1" applyFill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0" fillId="6" borderId="11" xfId="0" applyFont="1" applyFill="1" applyBorder="1" applyAlignment="1" applyProtection="1">
      <alignment horizontal="center"/>
      <protection locked="0"/>
    </xf>
    <xf numFmtId="0" fontId="19" fillId="6" borderId="27" xfId="0" applyFont="1" applyFill="1" applyBorder="1" applyAlignment="1" applyProtection="1">
      <alignment horizontal="center"/>
      <protection locked="0"/>
    </xf>
    <xf numFmtId="164" fontId="0" fillId="0" borderId="3" xfId="0" applyNumberFormat="1" applyBorder="1"/>
    <xf numFmtId="165" fontId="0" fillId="0" borderId="3" xfId="0" applyNumberFormat="1" applyBorder="1"/>
    <xf numFmtId="164" fontId="0" fillId="0" borderId="7" xfId="0" applyNumberFormat="1" applyBorder="1"/>
    <xf numFmtId="165" fontId="0" fillId="0" borderId="7" xfId="0" applyNumberFormat="1" applyBorder="1"/>
    <xf numFmtId="164" fontId="0" fillId="0" borderId="1" xfId="0" applyNumberFormat="1" applyBorder="1"/>
    <xf numFmtId="1" fontId="8" fillId="0" borderId="0" xfId="0" applyNumberFormat="1" applyFont="1"/>
    <xf numFmtId="0" fontId="21" fillId="5" borderId="0" xfId="0" applyFont="1" applyFill="1"/>
    <xf numFmtId="0" fontId="22" fillId="5" borderId="0" xfId="0" applyFont="1" applyFill="1"/>
    <xf numFmtId="0" fontId="18" fillId="0" borderId="32" xfId="0" applyFont="1" applyFill="1" applyBorder="1"/>
    <xf numFmtId="0" fontId="13" fillId="6" borderId="28" xfId="0" applyFont="1" applyFill="1" applyBorder="1" applyAlignment="1" applyProtection="1">
      <alignment horizontal="center"/>
      <protection locked="0"/>
    </xf>
    <xf numFmtId="0" fontId="13" fillId="6" borderId="11" xfId="0" applyFont="1" applyFill="1" applyBorder="1" applyAlignment="1" applyProtection="1">
      <alignment horizontal="center"/>
      <protection locked="0"/>
    </xf>
    <xf numFmtId="1" fontId="20" fillId="2" borderId="30" xfId="0" applyNumberFormat="1" applyFont="1" applyFill="1" applyBorder="1" applyAlignment="1">
      <alignment horizontal="center"/>
    </xf>
    <xf numFmtId="0" fontId="17" fillId="0" borderId="1" xfId="0" applyFont="1" applyBorder="1"/>
    <xf numFmtId="0" fontId="18" fillId="2" borderId="7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24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" fontId="8" fillId="2" borderId="7" xfId="0" applyNumberFormat="1" applyFont="1" applyFill="1" applyBorder="1" applyAlignment="1">
      <alignment horizontal="center"/>
    </xf>
    <xf numFmtId="0" fontId="25" fillId="0" borderId="0" xfId="0" applyFont="1"/>
    <xf numFmtId="0" fontId="25" fillId="0" borderId="0" xfId="0" applyFont="1" applyFill="1" applyBorder="1"/>
    <xf numFmtId="0" fontId="5" fillId="0" borderId="9" xfId="0" applyFont="1" applyFill="1" applyBorder="1"/>
    <xf numFmtId="0" fontId="5" fillId="0" borderId="7" xfId="0" applyFont="1" applyFill="1" applyBorder="1" applyAlignment="1">
      <alignment horizontal="center"/>
    </xf>
    <xf numFmtId="1" fontId="8" fillId="2" borderId="13" xfId="0" applyNumberFormat="1" applyFont="1" applyFill="1" applyBorder="1" applyAlignment="1">
      <alignment horizontal="center"/>
    </xf>
    <xf numFmtId="1" fontId="25" fillId="0" borderId="0" xfId="0" applyNumberFormat="1" applyFont="1"/>
    <xf numFmtId="0" fontId="5" fillId="0" borderId="0" xfId="0" applyFont="1"/>
    <xf numFmtId="0" fontId="11" fillId="3" borderId="14" xfId="0" applyFont="1" applyFill="1" applyBorder="1" applyAlignment="1">
      <alignment horizontal="left" wrapText="1"/>
    </xf>
    <xf numFmtId="0" fontId="26" fillId="3" borderId="18" xfId="0" applyFont="1" applyFill="1" applyBorder="1" applyAlignment="1">
      <alignment horizontal="center" wrapText="1"/>
    </xf>
    <xf numFmtId="0" fontId="26" fillId="2" borderId="19" xfId="0" applyFont="1" applyFill="1" applyBorder="1" applyAlignment="1">
      <alignment horizontal="center" wrapText="1"/>
    </xf>
    <xf numFmtId="0" fontId="26" fillId="3" borderId="19" xfId="0" applyFont="1" applyFill="1" applyBorder="1" applyAlignment="1">
      <alignment horizontal="center" wrapText="1"/>
    </xf>
    <xf numFmtId="0" fontId="26" fillId="3" borderId="20" xfId="0" applyFont="1" applyFill="1" applyBorder="1" applyAlignment="1">
      <alignment horizontal="center" wrapText="1"/>
    </xf>
    <xf numFmtId="0" fontId="11" fillId="3" borderId="18" xfId="0" applyFont="1" applyFill="1" applyBorder="1" applyAlignment="1">
      <alignment horizontal="center" wrapText="1"/>
    </xf>
    <xf numFmtId="0" fontId="11" fillId="2" borderId="19" xfId="0" applyFont="1" applyFill="1" applyBorder="1" applyAlignment="1">
      <alignment horizontal="center" wrapText="1"/>
    </xf>
    <xf numFmtId="0" fontId="11" fillId="3" borderId="19" xfId="0" applyFont="1" applyFill="1" applyBorder="1" applyAlignment="1">
      <alignment horizontal="center" wrapText="1"/>
    </xf>
    <xf numFmtId="0" fontId="11" fillId="3" borderId="20" xfId="0" applyFont="1" applyFill="1" applyBorder="1" applyAlignment="1">
      <alignment horizontal="center" wrapText="1"/>
    </xf>
    <xf numFmtId="0" fontId="11" fillId="3" borderId="21" xfId="0" applyFont="1" applyFill="1" applyBorder="1" applyAlignment="1">
      <alignment horizontal="center" wrapText="1"/>
    </xf>
    <xf numFmtId="0" fontId="11" fillId="2" borderId="22" xfId="0" applyFont="1" applyFill="1" applyBorder="1" applyAlignment="1">
      <alignment horizontal="center" wrapText="1"/>
    </xf>
    <xf numFmtId="0" fontId="11" fillId="3" borderId="22" xfId="0" applyFont="1" applyFill="1" applyBorder="1" applyAlignment="1">
      <alignment horizontal="center" wrapText="1"/>
    </xf>
    <xf numFmtId="0" fontId="11" fillId="3" borderId="23" xfId="0" applyFont="1" applyFill="1" applyBorder="1" applyAlignment="1">
      <alignment horizontal="center" wrapText="1"/>
    </xf>
    <xf numFmtId="0" fontId="27" fillId="0" borderId="0" xfId="0" applyFont="1"/>
    <xf numFmtId="0" fontId="28" fillId="0" borderId="0" xfId="0" applyFont="1"/>
    <xf numFmtId="14" fontId="27" fillId="0" borderId="0" xfId="0" applyNumberFormat="1" applyFont="1"/>
    <xf numFmtId="0" fontId="13" fillId="6" borderId="10" xfId="0" applyFont="1" applyFill="1" applyBorder="1" applyAlignment="1" applyProtection="1">
      <alignment horizontal="center"/>
      <protection locked="0"/>
    </xf>
    <xf numFmtId="0" fontId="11" fillId="3" borderId="24" xfId="0" applyFont="1" applyFill="1" applyBorder="1" applyAlignment="1">
      <alignment wrapText="1"/>
    </xf>
    <xf numFmtId="0" fontId="11" fillId="3" borderId="25" xfId="0" applyFont="1" applyFill="1" applyBorder="1" applyAlignment="1">
      <alignment wrapText="1"/>
    </xf>
    <xf numFmtId="0" fontId="11" fillId="3" borderId="26" xfId="0" applyFont="1" applyFill="1" applyBorder="1" applyAlignment="1">
      <alignment wrapText="1"/>
    </xf>
    <xf numFmtId="0" fontId="11" fillId="0" borderId="0" xfId="0" applyFont="1"/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6" fillId="2" borderId="15" xfId="0" applyFont="1" applyFill="1" applyBorder="1" applyAlignment="1">
      <alignment horizontal="left" wrapText="1"/>
    </xf>
    <xf numFmtId="0" fontId="26" fillId="2" borderId="16" xfId="0" applyFont="1" applyFill="1" applyBorder="1" applyAlignment="1">
      <alignment horizontal="left" wrapText="1"/>
    </xf>
    <xf numFmtId="0" fontId="26" fillId="3" borderId="15" xfId="0" applyFont="1" applyFill="1" applyBorder="1" applyAlignment="1">
      <alignment horizontal="left" wrapText="1"/>
    </xf>
    <xf numFmtId="0" fontId="26" fillId="3" borderId="16" xfId="0" applyFont="1" applyFill="1" applyBorder="1" applyAlignment="1">
      <alignment horizontal="left" wrapText="1"/>
    </xf>
    <xf numFmtId="0" fontId="26" fillId="3" borderId="17" xfId="0" applyFont="1" applyFill="1" applyBorder="1" applyAlignment="1">
      <alignment horizontal="left" wrapText="1"/>
    </xf>
    <xf numFmtId="0" fontId="24" fillId="0" borderId="2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19" fillId="0" borderId="0" xfId="0" applyFont="1" applyBorder="1" applyAlignment="1"/>
    <xf numFmtId="0" fontId="18" fillId="0" borderId="8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5" fillId="0" borderId="3" xfId="0" applyFont="1" applyBorder="1" applyAlignment="1"/>
    <xf numFmtId="0" fontId="0" fillId="0" borderId="0" xfId="0" applyFill="1"/>
    <xf numFmtId="0" fontId="24" fillId="0" borderId="3" xfId="0" applyFont="1" applyBorder="1" applyAlignment="1">
      <alignment horizontal="center"/>
    </xf>
    <xf numFmtId="0" fontId="18" fillId="6" borderId="38" xfId="0" applyFont="1" applyFill="1" applyBorder="1" applyAlignment="1">
      <alignment horizontal="center"/>
    </xf>
    <xf numFmtId="0" fontId="18" fillId="6" borderId="39" xfId="0" applyFont="1" applyFill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18" fillId="5" borderId="40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/>
    </xf>
    <xf numFmtId="0" fontId="18" fillId="5" borderId="0" xfId="0" applyFont="1" applyFill="1" applyBorder="1" applyAlignment="1">
      <alignment horizontal="center"/>
    </xf>
    <xf numFmtId="0" fontId="18" fillId="4" borderId="7" xfId="0" applyFont="1" applyFill="1" applyBorder="1" applyAlignment="1">
      <alignment horizontal="center"/>
    </xf>
    <xf numFmtId="1" fontId="20" fillId="4" borderId="0" xfId="0" applyNumberFormat="1" applyFont="1" applyFill="1" applyBorder="1" applyAlignment="1">
      <alignment horizontal="center"/>
    </xf>
    <xf numFmtId="1" fontId="20" fillId="0" borderId="4" xfId="0" applyNumberFormat="1" applyFont="1" applyFill="1" applyBorder="1" applyAlignment="1">
      <alignment horizontal="center"/>
    </xf>
    <xf numFmtId="1" fontId="20" fillId="4" borderId="6" xfId="0" applyNumberFormat="1" applyFont="1" applyFill="1" applyBorder="1" applyAlignment="1">
      <alignment horizontal="center"/>
    </xf>
    <xf numFmtId="1" fontId="20" fillId="4" borderId="4" xfId="0" applyNumberFormat="1" applyFont="1" applyFill="1" applyBorder="1" applyAlignment="1">
      <alignment horizontal="center"/>
    </xf>
    <xf numFmtId="1" fontId="20" fillId="0" borderId="5" xfId="0" applyNumberFormat="1" applyFont="1" applyFill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" fontId="8" fillId="4" borderId="29" xfId="0" applyNumberFormat="1" applyFont="1" applyFill="1" applyBorder="1" applyAlignment="1">
      <alignment horizontal="center"/>
    </xf>
    <xf numFmtId="1" fontId="8" fillId="4" borderId="33" xfId="0" applyNumberFormat="1" applyFont="1" applyFill="1" applyBorder="1" applyAlignment="1">
      <alignment horizontal="center"/>
    </xf>
    <xf numFmtId="1" fontId="5" fillId="4" borderId="27" xfId="0" applyNumberFormat="1" applyFont="1" applyFill="1" applyBorder="1" applyAlignment="1">
      <alignment horizontal="center"/>
    </xf>
    <xf numFmtId="0" fontId="10" fillId="7" borderId="27" xfId="0" applyFont="1" applyFill="1" applyBorder="1" applyAlignment="1" applyProtection="1">
      <alignment horizontal="center"/>
      <protection locked="0"/>
    </xf>
    <xf numFmtId="1" fontId="20" fillId="4" borderId="33" xfId="0" applyNumberFormat="1" applyFont="1" applyFill="1" applyBorder="1" applyAlignment="1">
      <alignment horizontal="center"/>
    </xf>
    <xf numFmtId="1" fontId="18" fillId="4" borderId="30" xfId="0" applyNumberFormat="1" applyFont="1" applyFill="1" applyBorder="1" applyAlignment="1">
      <alignment horizontal="center"/>
    </xf>
    <xf numFmtId="0" fontId="29" fillId="0" borderId="0" xfId="0" applyFont="1"/>
    <xf numFmtId="0" fontId="29" fillId="0" borderId="0" xfId="0" applyFont="1" applyFill="1" applyBorder="1"/>
    <xf numFmtId="0" fontId="11" fillId="3" borderId="14" xfId="0" applyFont="1" applyFill="1" applyBorder="1" applyAlignment="1">
      <alignment horizontal="left" vertical="center" wrapText="1"/>
    </xf>
    <xf numFmtId="0" fontId="26" fillId="2" borderId="15" xfId="0" applyFont="1" applyFill="1" applyBorder="1" applyAlignment="1">
      <alignment horizontal="left" vertical="center" wrapText="1"/>
    </xf>
    <xf numFmtId="0" fontId="26" fillId="2" borderId="16" xfId="0" applyFont="1" applyFill="1" applyBorder="1" applyAlignment="1">
      <alignment horizontal="left" vertical="center" wrapText="1"/>
    </xf>
    <xf numFmtId="0" fontId="26" fillId="3" borderId="15" xfId="0" applyFont="1" applyFill="1" applyBorder="1" applyAlignment="1">
      <alignment horizontal="left" vertical="center" wrapText="1"/>
    </xf>
    <xf numFmtId="0" fontId="26" fillId="3" borderId="16" xfId="0" applyFont="1" applyFill="1" applyBorder="1" applyAlignment="1">
      <alignment horizontal="left" vertical="center" wrapText="1"/>
    </xf>
    <xf numFmtId="0" fontId="26" fillId="3" borderId="17" xfId="0" applyFont="1" applyFill="1" applyBorder="1" applyAlignment="1">
      <alignment horizontal="left" vertical="center" wrapText="1"/>
    </xf>
    <xf numFmtId="0" fontId="26" fillId="3" borderId="18" xfId="0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horizontal="center" vertical="center" wrapText="1"/>
    </xf>
    <xf numFmtId="0" fontId="26" fillId="3" borderId="19" xfId="0" applyFont="1" applyFill="1" applyBorder="1" applyAlignment="1">
      <alignment horizontal="center" vertical="center" wrapText="1"/>
    </xf>
    <xf numFmtId="0" fontId="26" fillId="3" borderId="20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wrapText="1"/>
    </xf>
    <xf numFmtId="0" fontId="11" fillId="3" borderId="35" xfId="0" applyFont="1" applyFill="1" applyBorder="1" applyAlignment="1">
      <alignment wrapText="1"/>
    </xf>
    <xf numFmtId="0" fontId="11" fillId="3" borderId="36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69</xdr:row>
      <xdr:rowOff>161925</xdr:rowOff>
    </xdr:from>
    <xdr:to>
      <xdr:col>5</xdr:col>
      <xdr:colOff>238125</xdr:colOff>
      <xdr:row>87</xdr:row>
      <xdr:rowOff>66675</xdr:rowOff>
    </xdr:to>
    <xdr:pic>
      <xdr:nvPicPr>
        <xdr:cNvPr id="2" name="Picture 1" descr="sektionbyg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87025"/>
          <a:ext cx="2847975" cy="333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69</xdr:row>
      <xdr:rowOff>161925</xdr:rowOff>
    </xdr:from>
    <xdr:to>
      <xdr:col>5</xdr:col>
      <xdr:colOff>295275</xdr:colOff>
      <xdr:row>87</xdr:row>
      <xdr:rowOff>66675</xdr:rowOff>
    </xdr:to>
    <xdr:pic>
      <xdr:nvPicPr>
        <xdr:cNvPr id="2" name="Picture 1" descr="sektionbyg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658475"/>
          <a:ext cx="2847975" cy="333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70</xdr:row>
      <xdr:rowOff>161925</xdr:rowOff>
    </xdr:from>
    <xdr:to>
      <xdr:col>5</xdr:col>
      <xdr:colOff>400050</xdr:colOff>
      <xdr:row>88</xdr:row>
      <xdr:rowOff>66675</xdr:rowOff>
    </xdr:to>
    <xdr:pic>
      <xdr:nvPicPr>
        <xdr:cNvPr id="2" name="Picture 1" descr="sektionbyg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610850"/>
          <a:ext cx="2847975" cy="333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0</xdr:rowOff>
    </xdr:from>
    <xdr:to>
      <xdr:col>5</xdr:col>
      <xdr:colOff>400050</xdr:colOff>
      <xdr:row>84</xdr:row>
      <xdr:rowOff>66675</xdr:rowOff>
    </xdr:to>
    <xdr:pic>
      <xdr:nvPicPr>
        <xdr:cNvPr id="2" name="Picture 1" descr="sektionbyg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0306050"/>
          <a:ext cx="3343275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2"/>
  <sheetViews>
    <sheetView tabSelected="1" topLeftCell="A13" workbookViewId="0">
      <selection activeCell="C16" sqref="C16"/>
    </sheetView>
  </sheetViews>
  <sheetFormatPr defaultRowHeight="15" x14ac:dyDescent="0.25"/>
  <cols>
    <col min="2" max="2" width="10.140625" bestFit="1" customWidth="1"/>
    <col min="5" max="5" width="11.5703125" customWidth="1"/>
    <col min="6" max="6" width="10.140625" bestFit="1" customWidth="1"/>
    <col min="7" max="7" width="11" customWidth="1"/>
    <col min="8" max="8" width="12.140625" customWidth="1"/>
    <col min="9" max="9" width="8.7109375" customWidth="1"/>
    <col min="258" max="258" width="10.140625" bestFit="1" customWidth="1"/>
    <col min="262" max="262" width="10.140625" bestFit="1" customWidth="1"/>
    <col min="263" max="263" width="11" customWidth="1"/>
    <col min="264" max="264" width="12.140625" customWidth="1"/>
    <col min="265" max="265" width="8.7109375" customWidth="1"/>
    <col min="514" max="514" width="10.140625" bestFit="1" customWidth="1"/>
    <col min="518" max="518" width="10.140625" bestFit="1" customWidth="1"/>
    <col min="519" max="519" width="11" customWidth="1"/>
    <col min="520" max="520" width="12.140625" customWidth="1"/>
    <col min="521" max="521" width="8.7109375" customWidth="1"/>
    <col min="770" max="770" width="10.140625" bestFit="1" customWidth="1"/>
    <col min="774" max="774" width="10.140625" bestFit="1" customWidth="1"/>
    <col min="775" max="775" width="11" customWidth="1"/>
    <col min="776" max="776" width="12.140625" customWidth="1"/>
    <col min="777" max="777" width="8.7109375" customWidth="1"/>
    <col min="1026" max="1026" width="10.140625" bestFit="1" customWidth="1"/>
    <col min="1030" max="1030" width="10.140625" bestFit="1" customWidth="1"/>
    <col min="1031" max="1031" width="11" customWidth="1"/>
    <col min="1032" max="1032" width="12.140625" customWidth="1"/>
    <col min="1033" max="1033" width="8.7109375" customWidth="1"/>
    <col min="1282" max="1282" width="10.140625" bestFit="1" customWidth="1"/>
    <col min="1286" max="1286" width="10.140625" bestFit="1" customWidth="1"/>
    <col min="1287" max="1287" width="11" customWidth="1"/>
    <col min="1288" max="1288" width="12.140625" customWidth="1"/>
    <col min="1289" max="1289" width="8.7109375" customWidth="1"/>
    <col min="1538" max="1538" width="10.140625" bestFit="1" customWidth="1"/>
    <col min="1542" max="1542" width="10.140625" bestFit="1" customWidth="1"/>
    <col min="1543" max="1543" width="11" customWidth="1"/>
    <col min="1544" max="1544" width="12.140625" customWidth="1"/>
    <col min="1545" max="1545" width="8.7109375" customWidth="1"/>
    <col min="1794" max="1794" width="10.140625" bestFit="1" customWidth="1"/>
    <col min="1798" max="1798" width="10.140625" bestFit="1" customWidth="1"/>
    <col min="1799" max="1799" width="11" customWidth="1"/>
    <col min="1800" max="1800" width="12.140625" customWidth="1"/>
    <col min="1801" max="1801" width="8.7109375" customWidth="1"/>
    <col min="2050" max="2050" width="10.140625" bestFit="1" customWidth="1"/>
    <col min="2054" max="2054" width="10.140625" bestFit="1" customWidth="1"/>
    <col min="2055" max="2055" width="11" customWidth="1"/>
    <col min="2056" max="2056" width="12.140625" customWidth="1"/>
    <col min="2057" max="2057" width="8.7109375" customWidth="1"/>
    <col min="2306" max="2306" width="10.140625" bestFit="1" customWidth="1"/>
    <col min="2310" max="2310" width="10.140625" bestFit="1" customWidth="1"/>
    <col min="2311" max="2311" width="11" customWidth="1"/>
    <col min="2312" max="2312" width="12.140625" customWidth="1"/>
    <col min="2313" max="2313" width="8.7109375" customWidth="1"/>
    <col min="2562" max="2562" width="10.140625" bestFit="1" customWidth="1"/>
    <col min="2566" max="2566" width="10.140625" bestFit="1" customWidth="1"/>
    <col min="2567" max="2567" width="11" customWidth="1"/>
    <col min="2568" max="2568" width="12.140625" customWidth="1"/>
    <col min="2569" max="2569" width="8.7109375" customWidth="1"/>
    <col min="2818" max="2818" width="10.140625" bestFit="1" customWidth="1"/>
    <col min="2822" max="2822" width="10.140625" bestFit="1" customWidth="1"/>
    <col min="2823" max="2823" width="11" customWidth="1"/>
    <col min="2824" max="2824" width="12.140625" customWidth="1"/>
    <col min="2825" max="2825" width="8.7109375" customWidth="1"/>
    <col min="3074" max="3074" width="10.140625" bestFit="1" customWidth="1"/>
    <col min="3078" max="3078" width="10.140625" bestFit="1" customWidth="1"/>
    <col min="3079" max="3079" width="11" customWidth="1"/>
    <col min="3080" max="3080" width="12.140625" customWidth="1"/>
    <col min="3081" max="3081" width="8.7109375" customWidth="1"/>
    <col min="3330" max="3330" width="10.140625" bestFit="1" customWidth="1"/>
    <col min="3334" max="3334" width="10.140625" bestFit="1" customWidth="1"/>
    <col min="3335" max="3335" width="11" customWidth="1"/>
    <col min="3336" max="3336" width="12.140625" customWidth="1"/>
    <col min="3337" max="3337" width="8.7109375" customWidth="1"/>
    <col min="3586" max="3586" width="10.140625" bestFit="1" customWidth="1"/>
    <col min="3590" max="3590" width="10.140625" bestFit="1" customWidth="1"/>
    <col min="3591" max="3591" width="11" customWidth="1"/>
    <col min="3592" max="3592" width="12.140625" customWidth="1"/>
    <col min="3593" max="3593" width="8.7109375" customWidth="1"/>
    <col min="3842" max="3842" width="10.140625" bestFit="1" customWidth="1"/>
    <col min="3846" max="3846" width="10.140625" bestFit="1" customWidth="1"/>
    <col min="3847" max="3847" width="11" customWidth="1"/>
    <col min="3848" max="3848" width="12.140625" customWidth="1"/>
    <col min="3849" max="3849" width="8.7109375" customWidth="1"/>
    <col min="4098" max="4098" width="10.140625" bestFit="1" customWidth="1"/>
    <col min="4102" max="4102" width="10.140625" bestFit="1" customWidth="1"/>
    <col min="4103" max="4103" width="11" customWidth="1"/>
    <col min="4104" max="4104" width="12.140625" customWidth="1"/>
    <col min="4105" max="4105" width="8.7109375" customWidth="1"/>
    <col min="4354" max="4354" width="10.140625" bestFit="1" customWidth="1"/>
    <col min="4358" max="4358" width="10.140625" bestFit="1" customWidth="1"/>
    <col min="4359" max="4359" width="11" customWidth="1"/>
    <col min="4360" max="4360" width="12.140625" customWidth="1"/>
    <col min="4361" max="4361" width="8.7109375" customWidth="1"/>
    <col min="4610" max="4610" width="10.140625" bestFit="1" customWidth="1"/>
    <col min="4614" max="4614" width="10.140625" bestFit="1" customWidth="1"/>
    <col min="4615" max="4615" width="11" customWidth="1"/>
    <col min="4616" max="4616" width="12.140625" customWidth="1"/>
    <col min="4617" max="4617" width="8.7109375" customWidth="1"/>
    <col min="4866" max="4866" width="10.140625" bestFit="1" customWidth="1"/>
    <col min="4870" max="4870" width="10.140625" bestFit="1" customWidth="1"/>
    <col min="4871" max="4871" width="11" customWidth="1"/>
    <col min="4872" max="4872" width="12.140625" customWidth="1"/>
    <col min="4873" max="4873" width="8.7109375" customWidth="1"/>
    <col min="5122" max="5122" width="10.140625" bestFit="1" customWidth="1"/>
    <col min="5126" max="5126" width="10.140625" bestFit="1" customWidth="1"/>
    <col min="5127" max="5127" width="11" customWidth="1"/>
    <col min="5128" max="5128" width="12.140625" customWidth="1"/>
    <col min="5129" max="5129" width="8.7109375" customWidth="1"/>
    <col min="5378" max="5378" width="10.140625" bestFit="1" customWidth="1"/>
    <col min="5382" max="5382" width="10.140625" bestFit="1" customWidth="1"/>
    <col min="5383" max="5383" width="11" customWidth="1"/>
    <col min="5384" max="5384" width="12.140625" customWidth="1"/>
    <col min="5385" max="5385" width="8.7109375" customWidth="1"/>
    <col min="5634" max="5634" width="10.140625" bestFit="1" customWidth="1"/>
    <col min="5638" max="5638" width="10.140625" bestFit="1" customWidth="1"/>
    <col min="5639" max="5639" width="11" customWidth="1"/>
    <col min="5640" max="5640" width="12.140625" customWidth="1"/>
    <col min="5641" max="5641" width="8.7109375" customWidth="1"/>
    <col min="5890" max="5890" width="10.140625" bestFit="1" customWidth="1"/>
    <col min="5894" max="5894" width="10.140625" bestFit="1" customWidth="1"/>
    <col min="5895" max="5895" width="11" customWidth="1"/>
    <col min="5896" max="5896" width="12.140625" customWidth="1"/>
    <col min="5897" max="5897" width="8.7109375" customWidth="1"/>
    <col min="6146" max="6146" width="10.140625" bestFit="1" customWidth="1"/>
    <col min="6150" max="6150" width="10.140625" bestFit="1" customWidth="1"/>
    <col min="6151" max="6151" width="11" customWidth="1"/>
    <col min="6152" max="6152" width="12.140625" customWidth="1"/>
    <col min="6153" max="6153" width="8.7109375" customWidth="1"/>
    <col min="6402" max="6402" width="10.140625" bestFit="1" customWidth="1"/>
    <col min="6406" max="6406" width="10.140625" bestFit="1" customWidth="1"/>
    <col min="6407" max="6407" width="11" customWidth="1"/>
    <col min="6408" max="6408" width="12.140625" customWidth="1"/>
    <col min="6409" max="6409" width="8.7109375" customWidth="1"/>
    <col min="6658" max="6658" width="10.140625" bestFit="1" customWidth="1"/>
    <col min="6662" max="6662" width="10.140625" bestFit="1" customWidth="1"/>
    <col min="6663" max="6663" width="11" customWidth="1"/>
    <col min="6664" max="6664" width="12.140625" customWidth="1"/>
    <col min="6665" max="6665" width="8.7109375" customWidth="1"/>
    <col min="6914" max="6914" width="10.140625" bestFit="1" customWidth="1"/>
    <col min="6918" max="6918" width="10.140625" bestFit="1" customWidth="1"/>
    <col min="6919" max="6919" width="11" customWidth="1"/>
    <col min="6920" max="6920" width="12.140625" customWidth="1"/>
    <col min="6921" max="6921" width="8.7109375" customWidth="1"/>
    <col min="7170" max="7170" width="10.140625" bestFit="1" customWidth="1"/>
    <col min="7174" max="7174" width="10.140625" bestFit="1" customWidth="1"/>
    <col min="7175" max="7175" width="11" customWidth="1"/>
    <col min="7176" max="7176" width="12.140625" customWidth="1"/>
    <col min="7177" max="7177" width="8.7109375" customWidth="1"/>
    <col min="7426" max="7426" width="10.140625" bestFit="1" customWidth="1"/>
    <col min="7430" max="7430" width="10.140625" bestFit="1" customWidth="1"/>
    <col min="7431" max="7431" width="11" customWidth="1"/>
    <col min="7432" max="7432" width="12.140625" customWidth="1"/>
    <col min="7433" max="7433" width="8.7109375" customWidth="1"/>
    <col min="7682" max="7682" width="10.140625" bestFit="1" customWidth="1"/>
    <col min="7686" max="7686" width="10.140625" bestFit="1" customWidth="1"/>
    <col min="7687" max="7687" width="11" customWidth="1"/>
    <col min="7688" max="7688" width="12.140625" customWidth="1"/>
    <col min="7689" max="7689" width="8.7109375" customWidth="1"/>
    <col min="7938" max="7938" width="10.140625" bestFit="1" customWidth="1"/>
    <col min="7942" max="7942" width="10.140625" bestFit="1" customWidth="1"/>
    <col min="7943" max="7943" width="11" customWidth="1"/>
    <col min="7944" max="7944" width="12.140625" customWidth="1"/>
    <col min="7945" max="7945" width="8.7109375" customWidth="1"/>
    <col min="8194" max="8194" width="10.140625" bestFit="1" customWidth="1"/>
    <col min="8198" max="8198" width="10.140625" bestFit="1" customWidth="1"/>
    <col min="8199" max="8199" width="11" customWidth="1"/>
    <col min="8200" max="8200" width="12.140625" customWidth="1"/>
    <col min="8201" max="8201" width="8.7109375" customWidth="1"/>
    <col min="8450" max="8450" width="10.140625" bestFit="1" customWidth="1"/>
    <col min="8454" max="8454" width="10.140625" bestFit="1" customWidth="1"/>
    <col min="8455" max="8455" width="11" customWidth="1"/>
    <col min="8456" max="8456" width="12.140625" customWidth="1"/>
    <col min="8457" max="8457" width="8.7109375" customWidth="1"/>
    <col min="8706" max="8706" width="10.140625" bestFit="1" customWidth="1"/>
    <col min="8710" max="8710" width="10.140625" bestFit="1" customWidth="1"/>
    <col min="8711" max="8711" width="11" customWidth="1"/>
    <col min="8712" max="8712" width="12.140625" customWidth="1"/>
    <col min="8713" max="8713" width="8.7109375" customWidth="1"/>
    <col min="8962" max="8962" width="10.140625" bestFit="1" customWidth="1"/>
    <col min="8966" max="8966" width="10.140625" bestFit="1" customWidth="1"/>
    <col min="8967" max="8967" width="11" customWidth="1"/>
    <col min="8968" max="8968" width="12.140625" customWidth="1"/>
    <col min="8969" max="8969" width="8.7109375" customWidth="1"/>
    <col min="9218" max="9218" width="10.140625" bestFit="1" customWidth="1"/>
    <col min="9222" max="9222" width="10.140625" bestFit="1" customWidth="1"/>
    <col min="9223" max="9223" width="11" customWidth="1"/>
    <col min="9224" max="9224" width="12.140625" customWidth="1"/>
    <col min="9225" max="9225" width="8.7109375" customWidth="1"/>
    <col min="9474" max="9474" width="10.140625" bestFit="1" customWidth="1"/>
    <col min="9478" max="9478" width="10.140625" bestFit="1" customWidth="1"/>
    <col min="9479" max="9479" width="11" customWidth="1"/>
    <col min="9480" max="9480" width="12.140625" customWidth="1"/>
    <col min="9481" max="9481" width="8.7109375" customWidth="1"/>
    <col min="9730" max="9730" width="10.140625" bestFit="1" customWidth="1"/>
    <col min="9734" max="9734" width="10.140625" bestFit="1" customWidth="1"/>
    <col min="9735" max="9735" width="11" customWidth="1"/>
    <col min="9736" max="9736" width="12.140625" customWidth="1"/>
    <col min="9737" max="9737" width="8.7109375" customWidth="1"/>
    <col min="9986" max="9986" width="10.140625" bestFit="1" customWidth="1"/>
    <col min="9990" max="9990" width="10.140625" bestFit="1" customWidth="1"/>
    <col min="9991" max="9991" width="11" customWidth="1"/>
    <col min="9992" max="9992" width="12.140625" customWidth="1"/>
    <col min="9993" max="9993" width="8.7109375" customWidth="1"/>
    <col min="10242" max="10242" width="10.140625" bestFit="1" customWidth="1"/>
    <col min="10246" max="10246" width="10.140625" bestFit="1" customWidth="1"/>
    <col min="10247" max="10247" width="11" customWidth="1"/>
    <col min="10248" max="10248" width="12.140625" customWidth="1"/>
    <col min="10249" max="10249" width="8.7109375" customWidth="1"/>
    <col min="10498" max="10498" width="10.140625" bestFit="1" customWidth="1"/>
    <col min="10502" max="10502" width="10.140625" bestFit="1" customWidth="1"/>
    <col min="10503" max="10503" width="11" customWidth="1"/>
    <col min="10504" max="10504" width="12.140625" customWidth="1"/>
    <col min="10505" max="10505" width="8.7109375" customWidth="1"/>
    <col min="10754" max="10754" width="10.140625" bestFit="1" customWidth="1"/>
    <col min="10758" max="10758" width="10.140625" bestFit="1" customWidth="1"/>
    <col min="10759" max="10759" width="11" customWidth="1"/>
    <col min="10760" max="10760" width="12.140625" customWidth="1"/>
    <col min="10761" max="10761" width="8.7109375" customWidth="1"/>
    <col min="11010" max="11010" width="10.140625" bestFit="1" customWidth="1"/>
    <col min="11014" max="11014" width="10.140625" bestFit="1" customWidth="1"/>
    <col min="11015" max="11015" width="11" customWidth="1"/>
    <col min="11016" max="11016" width="12.140625" customWidth="1"/>
    <col min="11017" max="11017" width="8.7109375" customWidth="1"/>
    <col min="11266" max="11266" width="10.140625" bestFit="1" customWidth="1"/>
    <col min="11270" max="11270" width="10.140625" bestFit="1" customWidth="1"/>
    <col min="11271" max="11271" width="11" customWidth="1"/>
    <col min="11272" max="11272" width="12.140625" customWidth="1"/>
    <col min="11273" max="11273" width="8.7109375" customWidth="1"/>
    <col min="11522" max="11522" width="10.140625" bestFit="1" customWidth="1"/>
    <col min="11526" max="11526" width="10.140625" bestFit="1" customWidth="1"/>
    <col min="11527" max="11527" width="11" customWidth="1"/>
    <col min="11528" max="11528" width="12.140625" customWidth="1"/>
    <col min="11529" max="11529" width="8.7109375" customWidth="1"/>
    <col min="11778" max="11778" width="10.140625" bestFit="1" customWidth="1"/>
    <col min="11782" max="11782" width="10.140625" bestFit="1" customWidth="1"/>
    <col min="11783" max="11783" width="11" customWidth="1"/>
    <col min="11784" max="11784" width="12.140625" customWidth="1"/>
    <col min="11785" max="11785" width="8.7109375" customWidth="1"/>
    <col min="12034" max="12034" width="10.140625" bestFit="1" customWidth="1"/>
    <col min="12038" max="12038" width="10.140625" bestFit="1" customWidth="1"/>
    <col min="12039" max="12039" width="11" customWidth="1"/>
    <col min="12040" max="12040" width="12.140625" customWidth="1"/>
    <col min="12041" max="12041" width="8.7109375" customWidth="1"/>
    <col min="12290" max="12290" width="10.140625" bestFit="1" customWidth="1"/>
    <col min="12294" max="12294" width="10.140625" bestFit="1" customWidth="1"/>
    <col min="12295" max="12295" width="11" customWidth="1"/>
    <col min="12296" max="12296" width="12.140625" customWidth="1"/>
    <col min="12297" max="12297" width="8.7109375" customWidth="1"/>
    <col min="12546" max="12546" width="10.140625" bestFit="1" customWidth="1"/>
    <col min="12550" max="12550" width="10.140625" bestFit="1" customWidth="1"/>
    <col min="12551" max="12551" width="11" customWidth="1"/>
    <col min="12552" max="12552" width="12.140625" customWidth="1"/>
    <col min="12553" max="12553" width="8.7109375" customWidth="1"/>
    <col min="12802" max="12802" width="10.140625" bestFit="1" customWidth="1"/>
    <col min="12806" max="12806" width="10.140625" bestFit="1" customWidth="1"/>
    <col min="12807" max="12807" width="11" customWidth="1"/>
    <col min="12808" max="12808" width="12.140625" customWidth="1"/>
    <col min="12809" max="12809" width="8.7109375" customWidth="1"/>
    <col min="13058" max="13058" width="10.140625" bestFit="1" customWidth="1"/>
    <col min="13062" max="13062" width="10.140625" bestFit="1" customWidth="1"/>
    <col min="13063" max="13063" width="11" customWidth="1"/>
    <col min="13064" max="13064" width="12.140625" customWidth="1"/>
    <col min="13065" max="13065" width="8.7109375" customWidth="1"/>
    <col min="13314" max="13314" width="10.140625" bestFit="1" customWidth="1"/>
    <col min="13318" max="13318" width="10.140625" bestFit="1" customWidth="1"/>
    <col min="13319" max="13319" width="11" customWidth="1"/>
    <col min="13320" max="13320" width="12.140625" customWidth="1"/>
    <col min="13321" max="13321" width="8.7109375" customWidth="1"/>
    <col min="13570" max="13570" width="10.140625" bestFit="1" customWidth="1"/>
    <col min="13574" max="13574" width="10.140625" bestFit="1" customWidth="1"/>
    <col min="13575" max="13575" width="11" customWidth="1"/>
    <col min="13576" max="13576" width="12.140625" customWidth="1"/>
    <col min="13577" max="13577" width="8.7109375" customWidth="1"/>
    <col min="13826" max="13826" width="10.140625" bestFit="1" customWidth="1"/>
    <col min="13830" max="13830" width="10.140625" bestFit="1" customWidth="1"/>
    <col min="13831" max="13831" width="11" customWidth="1"/>
    <col min="13832" max="13832" width="12.140625" customWidth="1"/>
    <col min="13833" max="13833" width="8.7109375" customWidth="1"/>
    <col min="14082" max="14082" width="10.140625" bestFit="1" customWidth="1"/>
    <col min="14086" max="14086" width="10.140625" bestFit="1" customWidth="1"/>
    <col min="14087" max="14087" width="11" customWidth="1"/>
    <col min="14088" max="14088" width="12.140625" customWidth="1"/>
    <col min="14089" max="14089" width="8.7109375" customWidth="1"/>
    <col min="14338" max="14338" width="10.140625" bestFit="1" customWidth="1"/>
    <col min="14342" max="14342" width="10.140625" bestFit="1" customWidth="1"/>
    <col min="14343" max="14343" width="11" customWidth="1"/>
    <col min="14344" max="14344" width="12.140625" customWidth="1"/>
    <col min="14345" max="14345" width="8.7109375" customWidth="1"/>
    <col min="14594" max="14594" width="10.140625" bestFit="1" customWidth="1"/>
    <col min="14598" max="14598" width="10.140625" bestFit="1" customWidth="1"/>
    <col min="14599" max="14599" width="11" customWidth="1"/>
    <col min="14600" max="14600" width="12.140625" customWidth="1"/>
    <col min="14601" max="14601" width="8.7109375" customWidth="1"/>
    <col min="14850" max="14850" width="10.140625" bestFit="1" customWidth="1"/>
    <col min="14854" max="14854" width="10.140625" bestFit="1" customWidth="1"/>
    <col min="14855" max="14855" width="11" customWidth="1"/>
    <col min="14856" max="14856" width="12.140625" customWidth="1"/>
    <col min="14857" max="14857" width="8.7109375" customWidth="1"/>
    <col min="15106" max="15106" width="10.140625" bestFit="1" customWidth="1"/>
    <col min="15110" max="15110" width="10.140625" bestFit="1" customWidth="1"/>
    <col min="15111" max="15111" width="11" customWidth="1"/>
    <col min="15112" max="15112" width="12.140625" customWidth="1"/>
    <col min="15113" max="15113" width="8.7109375" customWidth="1"/>
    <col min="15362" max="15362" width="10.140625" bestFit="1" customWidth="1"/>
    <col min="15366" max="15366" width="10.140625" bestFit="1" customWidth="1"/>
    <col min="15367" max="15367" width="11" customWidth="1"/>
    <col min="15368" max="15368" width="12.140625" customWidth="1"/>
    <col min="15369" max="15369" width="8.7109375" customWidth="1"/>
    <col min="15618" max="15618" width="10.140625" bestFit="1" customWidth="1"/>
    <col min="15622" max="15622" width="10.140625" bestFit="1" customWidth="1"/>
    <col min="15623" max="15623" width="11" customWidth="1"/>
    <col min="15624" max="15624" width="12.140625" customWidth="1"/>
    <col min="15625" max="15625" width="8.7109375" customWidth="1"/>
    <col min="15874" max="15874" width="10.140625" bestFit="1" customWidth="1"/>
    <col min="15878" max="15878" width="10.140625" bestFit="1" customWidth="1"/>
    <col min="15879" max="15879" width="11" customWidth="1"/>
    <col min="15880" max="15880" width="12.140625" customWidth="1"/>
    <col min="15881" max="15881" width="8.7109375" customWidth="1"/>
    <col min="16130" max="16130" width="10.140625" bestFit="1" customWidth="1"/>
    <col min="16134" max="16134" width="10.140625" bestFit="1" customWidth="1"/>
    <col min="16135" max="16135" width="11" customWidth="1"/>
    <col min="16136" max="16136" width="12.140625" customWidth="1"/>
    <col min="16137" max="16137" width="8.7109375" customWidth="1"/>
  </cols>
  <sheetData>
    <row r="1" spans="2:11" hidden="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2:11" hidden="1" x14ac:dyDescent="0.25">
      <c r="B2" s="1">
        <v>38825</v>
      </c>
      <c r="C2" t="s">
        <v>7</v>
      </c>
      <c r="D2">
        <f>SUM(C16)</f>
        <v>75</v>
      </c>
      <c r="E2">
        <f>SUM(C17)</f>
        <v>65</v>
      </c>
      <c r="F2">
        <f>SUM(C18)</f>
        <v>20</v>
      </c>
      <c r="G2">
        <f>ROUND(+(D2-E2)/LN((D2-F2)/(E2-F2)),1)</f>
        <v>49.8</v>
      </c>
      <c r="H2">
        <f>ROUND(1/((LN((D2-F2)/(E2-F2))*49.33)/(D2-E2))^1.28,2)</f>
        <v>1.01</v>
      </c>
    </row>
    <row r="3" spans="2:11" hidden="1" x14ac:dyDescent="0.25">
      <c r="B3" t="s">
        <v>8</v>
      </c>
      <c r="H3">
        <f>ROUND(((LN((D2-F2)/(E2-F2))*49.33)/(D2-E2))^1.28,2)</f>
        <v>0.99</v>
      </c>
    </row>
    <row r="4" spans="2:11" hidden="1" x14ac:dyDescent="0.25"/>
    <row r="5" spans="2:11" hidden="1" x14ac:dyDescent="0.25">
      <c r="D5" t="s">
        <v>9</v>
      </c>
    </row>
    <row r="6" spans="2:11" hidden="1" x14ac:dyDescent="0.25">
      <c r="C6" t="s">
        <v>10</v>
      </c>
      <c r="D6">
        <v>10.0489</v>
      </c>
    </row>
    <row r="7" spans="2:11" hidden="1" x14ac:dyDescent="0.25">
      <c r="C7" t="s">
        <v>11</v>
      </c>
      <c r="D7">
        <v>0.78963000000000005</v>
      </c>
      <c r="E7" s="2"/>
      <c r="F7" s="2"/>
      <c r="G7" s="2"/>
      <c r="H7" s="2"/>
      <c r="I7" s="2"/>
    </row>
    <row r="8" spans="2:11" hidden="1" x14ac:dyDescent="0.25">
      <c r="C8" t="s">
        <v>12</v>
      </c>
      <c r="D8">
        <v>1.2513000000000001</v>
      </c>
      <c r="E8" s="2"/>
      <c r="F8" s="2"/>
      <c r="G8" s="2"/>
      <c r="H8" s="2"/>
      <c r="I8" s="2"/>
    </row>
    <row r="9" spans="2:11" hidden="1" x14ac:dyDescent="0.25">
      <c r="C9" t="s">
        <v>13</v>
      </c>
      <c r="D9">
        <v>3.6170000000000001E-2</v>
      </c>
      <c r="E9" s="2" t="s">
        <v>14</v>
      </c>
      <c r="F9" s="2"/>
      <c r="G9" s="2"/>
      <c r="H9" s="2"/>
      <c r="I9" s="2"/>
    </row>
    <row r="10" spans="2:11" ht="0.75" hidden="1" customHeight="1" x14ac:dyDescent="0.25">
      <c r="C10" t="s">
        <v>15</v>
      </c>
      <c r="D10" s="3">
        <v>0</v>
      </c>
      <c r="E10" s="2"/>
      <c r="F10" s="2"/>
      <c r="G10" s="2"/>
      <c r="H10" s="2"/>
      <c r="I10" s="2"/>
    </row>
    <row r="11" spans="2:11" hidden="1" x14ac:dyDescent="0.25">
      <c r="E11" s="4"/>
      <c r="H11" s="2"/>
      <c r="I11" s="2"/>
      <c r="J11" s="2"/>
      <c r="K11" s="2"/>
    </row>
    <row r="12" spans="2:11" hidden="1" x14ac:dyDescent="0.25">
      <c r="E12" s="4"/>
      <c r="H12" s="2"/>
      <c r="I12" s="2"/>
      <c r="J12" s="2"/>
      <c r="K12" s="2"/>
    </row>
    <row r="13" spans="2:11" ht="18" x14ac:dyDescent="0.25">
      <c r="B13" s="26" t="s">
        <v>44</v>
      </c>
      <c r="C13" s="26"/>
      <c r="D13" s="26"/>
      <c r="E13" s="27"/>
      <c r="F13" s="28"/>
      <c r="H13" s="2"/>
      <c r="I13" s="2"/>
      <c r="J13" s="2"/>
      <c r="K13" s="2"/>
    </row>
    <row r="14" spans="2:11" x14ac:dyDescent="0.25">
      <c r="B14" s="61" t="s">
        <v>16</v>
      </c>
      <c r="C14" s="62"/>
      <c r="D14" s="62"/>
      <c r="E14" s="62"/>
      <c r="F14" s="62"/>
      <c r="G14" s="62"/>
      <c r="H14" s="63"/>
      <c r="I14" s="2"/>
      <c r="J14" s="2"/>
      <c r="K14" s="2"/>
    </row>
    <row r="15" spans="2:11" ht="15.75" thickBot="1" x14ac:dyDescent="0.3">
      <c r="B15" s="130"/>
      <c r="C15" s="130"/>
      <c r="D15" s="129"/>
      <c r="E15" s="129"/>
      <c r="F15" s="131"/>
      <c r="G15" s="129"/>
      <c r="H15" s="129"/>
      <c r="I15" s="2"/>
      <c r="J15" s="2"/>
      <c r="K15" s="2"/>
    </row>
    <row r="16" spans="2:11" ht="21" thickBot="1" x14ac:dyDescent="0.35">
      <c r="B16" s="8" t="s">
        <v>2</v>
      </c>
      <c r="C16" s="84">
        <v>75</v>
      </c>
      <c r="D16" s="9" t="s">
        <v>17</v>
      </c>
      <c r="E16" s="2" t="s">
        <v>18</v>
      </c>
      <c r="F16" s="2"/>
      <c r="G16" s="2"/>
      <c r="H16" s="2"/>
      <c r="I16" s="2"/>
      <c r="J16" s="2"/>
      <c r="K16" s="2"/>
    </row>
    <row r="17" spans="1:14" ht="21" thickBot="1" x14ac:dyDescent="0.35">
      <c r="B17" s="10" t="s">
        <v>3</v>
      </c>
      <c r="C17" s="84">
        <v>65</v>
      </c>
      <c r="D17" s="11" t="s">
        <v>17</v>
      </c>
      <c r="E17" s="2" t="s">
        <v>19</v>
      </c>
      <c r="F17" s="2"/>
      <c r="G17" s="2">
        <f>H3</f>
        <v>0.99</v>
      </c>
      <c r="H17" s="2"/>
      <c r="I17" s="2"/>
      <c r="J17" s="2"/>
      <c r="K17" s="2"/>
    </row>
    <row r="18" spans="1:14" ht="21" thickBot="1" x14ac:dyDescent="0.35">
      <c r="B18" s="12" t="s">
        <v>20</v>
      </c>
      <c r="C18" s="84">
        <v>20</v>
      </c>
      <c r="D18" s="13" t="s">
        <v>17</v>
      </c>
      <c r="E18" s="2" t="s">
        <v>5</v>
      </c>
      <c r="F18" s="2"/>
      <c r="G18" s="2">
        <f>G2</f>
        <v>49.8</v>
      </c>
      <c r="H18" s="2"/>
      <c r="I18" s="2"/>
      <c r="J18" s="2"/>
      <c r="K18" s="2"/>
    </row>
    <row r="19" spans="1:14" x14ac:dyDescent="0.25">
      <c r="B19" s="2"/>
      <c r="C19" s="14" t="s">
        <v>14</v>
      </c>
      <c r="D19" s="14" t="s">
        <v>14</v>
      </c>
      <c r="E19" s="14" t="s">
        <v>14</v>
      </c>
      <c r="F19" s="14" t="s">
        <v>14</v>
      </c>
      <c r="G19" s="14" t="s">
        <v>14</v>
      </c>
      <c r="H19" s="2"/>
      <c r="I19" s="2"/>
      <c r="J19" s="2"/>
      <c r="K19" s="2"/>
    </row>
    <row r="20" spans="1:14" x14ac:dyDescent="0.25">
      <c r="B20" s="2"/>
      <c r="C20" s="2"/>
      <c r="D20" s="2"/>
      <c r="E20" s="2"/>
      <c r="F20" s="2"/>
      <c r="G20" s="2"/>
      <c r="H20" s="2" t="s">
        <v>14</v>
      </c>
      <c r="I20" s="2" t="s">
        <v>14</v>
      </c>
      <c r="J20" s="2" t="s">
        <v>14</v>
      </c>
      <c r="K20" s="2" t="s">
        <v>14</v>
      </c>
      <c r="L20" t="s">
        <v>14</v>
      </c>
      <c r="M20" t="s">
        <v>14</v>
      </c>
      <c r="N20" t="s">
        <v>14</v>
      </c>
    </row>
    <row r="21" spans="1:14" ht="30.75" thickBot="1" x14ac:dyDescent="0.45">
      <c r="A21" s="30" t="s">
        <v>21</v>
      </c>
      <c r="B21" s="31" t="s">
        <v>14</v>
      </c>
      <c r="C21" s="31"/>
      <c r="D21" s="31"/>
      <c r="E21" s="31"/>
      <c r="F21" s="31"/>
      <c r="G21" s="2"/>
      <c r="H21" s="2"/>
      <c r="I21" s="2"/>
      <c r="J21" s="2"/>
      <c r="K21" s="2"/>
    </row>
    <row r="22" spans="1:14" ht="20.25" x14ac:dyDescent="0.3">
      <c r="A22" s="32" t="s">
        <v>22</v>
      </c>
      <c r="B22" s="33" t="s">
        <v>23</v>
      </c>
      <c r="C22" s="137" t="s">
        <v>24</v>
      </c>
      <c r="D22" s="138"/>
      <c r="E22" s="139"/>
      <c r="F22" s="149"/>
      <c r="G22" s="105"/>
      <c r="H22" s="2"/>
      <c r="I22" s="2"/>
      <c r="J22" s="2"/>
      <c r="K22" s="2"/>
    </row>
    <row r="23" spans="1:14" ht="15.75" thickBot="1" x14ac:dyDescent="0.3">
      <c r="A23" s="34" t="s">
        <v>25</v>
      </c>
      <c r="B23" s="35" t="s">
        <v>26</v>
      </c>
      <c r="C23" s="36">
        <v>440</v>
      </c>
      <c r="D23" s="37">
        <v>500</v>
      </c>
      <c r="E23" s="150">
        <v>590</v>
      </c>
      <c r="F23" s="17"/>
      <c r="G23" s="18"/>
      <c r="H23" s="19"/>
      <c r="I23" s="17"/>
    </row>
    <row r="24" spans="1:14" x14ac:dyDescent="0.25">
      <c r="A24" s="56">
        <v>1</v>
      </c>
      <c r="B24" s="57">
        <v>37.5</v>
      </c>
      <c r="C24" s="58">
        <f t="shared" ref="C24:E39" si="0">ROUND((50/49.8*($D$6*(C$23/1000)^$D$7*$G$2^($D$8+$D$9*C$23/1000)*EXP(-$D$10*$B24/C$23)))*$B24/1000,0)*1.025</f>
        <v>28.699999999999996</v>
      </c>
      <c r="D24" s="59">
        <f t="shared" si="0"/>
        <v>31.774999999999999</v>
      </c>
      <c r="E24" s="60">
        <f t="shared" si="0"/>
        <v>36.9</v>
      </c>
      <c r="F24" s="17"/>
      <c r="G24" s="19"/>
      <c r="H24" s="19"/>
      <c r="I24" s="17"/>
      <c r="J24" t="s">
        <v>14</v>
      </c>
      <c r="K24" t="s">
        <v>14</v>
      </c>
    </row>
    <row r="25" spans="1:14" x14ac:dyDescent="0.25">
      <c r="A25" s="34">
        <v>10</v>
      </c>
      <c r="B25" s="35">
        <v>375</v>
      </c>
      <c r="C25" s="39">
        <f t="shared" si="0"/>
        <v>287</v>
      </c>
      <c r="D25" s="40">
        <f t="shared" si="0"/>
        <v>319.79999999999995</v>
      </c>
      <c r="E25" s="41">
        <f t="shared" si="0"/>
        <v>370.02499999999998</v>
      </c>
      <c r="F25" s="17"/>
      <c r="G25" s="20"/>
      <c r="H25" s="17"/>
      <c r="I25" s="17"/>
    </row>
    <row r="26" spans="1:14" x14ac:dyDescent="0.25">
      <c r="A26" s="42">
        <v>12</v>
      </c>
      <c r="B26" s="43">
        <v>450</v>
      </c>
      <c r="C26" s="44">
        <f t="shared" si="0"/>
        <v>344.4</v>
      </c>
      <c r="D26" s="45">
        <f t="shared" si="0"/>
        <v>384.37499999999994</v>
      </c>
      <c r="E26" s="46">
        <f t="shared" si="0"/>
        <v>443.82499999999999</v>
      </c>
      <c r="F26" s="17"/>
      <c r="G26" s="20"/>
      <c r="H26" s="17"/>
      <c r="I26" s="17"/>
    </row>
    <row r="27" spans="1:14" x14ac:dyDescent="0.25">
      <c r="A27" s="34">
        <v>14</v>
      </c>
      <c r="B27" s="35">
        <v>525</v>
      </c>
      <c r="C27" s="39">
        <f t="shared" si="0"/>
        <v>401.79999999999995</v>
      </c>
      <c r="D27" s="40">
        <f t="shared" si="0"/>
        <v>447.92499999999995</v>
      </c>
      <c r="E27" s="41">
        <f t="shared" si="0"/>
        <v>517.625</v>
      </c>
      <c r="F27" s="17"/>
      <c r="G27" s="20"/>
      <c r="H27" s="17"/>
      <c r="I27" s="17"/>
    </row>
    <row r="28" spans="1:14" x14ac:dyDescent="0.25">
      <c r="A28" s="42">
        <v>16</v>
      </c>
      <c r="B28" s="43">
        <v>600</v>
      </c>
      <c r="C28" s="44">
        <f t="shared" si="0"/>
        <v>459.19999999999993</v>
      </c>
      <c r="D28" s="45">
        <f t="shared" si="0"/>
        <v>512.5</v>
      </c>
      <c r="E28" s="46">
        <f t="shared" si="0"/>
        <v>591.42499999999995</v>
      </c>
      <c r="F28" s="17"/>
      <c r="G28" s="20"/>
      <c r="H28" s="17"/>
      <c r="I28" s="17"/>
    </row>
    <row r="29" spans="1:14" x14ac:dyDescent="0.25">
      <c r="A29" s="34">
        <v>18</v>
      </c>
      <c r="B29" s="35">
        <v>675</v>
      </c>
      <c r="C29" s="39">
        <f t="shared" si="0"/>
        <v>516.59999999999991</v>
      </c>
      <c r="D29" s="40">
        <f t="shared" si="0"/>
        <v>576.04999999999995</v>
      </c>
      <c r="E29" s="41">
        <f t="shared" si="0"/>
        <v>665.22499999999991</v>
      </c>
      <c r="F29" s="17"/>
      <c r="G29" s="20"/>
      <c r="H29" s="17"/>
      <c r="I29" s="17"/>
    </row>
    <row r="30" spans="1:14" x14ac:dyDescent="0.25">
      <c r="A30" s="42">
        <v>20</v>
      </c>
      <c r="B30" s="43">
        <v>750</v>
      </c>
      <c r="C30" s="44">
        <f t="shared" si="0"/>
        <v>574</v>
      </c>
      <c r="D30" s="45">
        <f t="shared" si="0"/>
        <v>640.625</v>
      </c>
      <c r="E30" s="46">
        <f t="shared" si="0"/>
        <v>739.02499999999998</v>
      </c>
      <c r="F30" s="17"/>
      <c r="G30" s="20"/>
      <c r="H30" s="17"/>
      <c r="I30" s="17"/>
    </row>
    <row r="31" spans="1:14" x14ac:dyDescent="0.25">
      <c r="A31" s="34">
        <v>22</v>
      </c>
      <c r="B31" s="35">
        <v>825</v>
      </c>
      <c r="C31" s="39">
        <f t="shared" si="0"/>
        <v>631.4</v>
      </c>
      <c r="D31" s="40">
        <f t="shared" si="0"/>
        <v>704.17499999999995</v>
      </c>
      <c r="E31" s="41">
        <f t="shared" si="0"/>
        <v>812.82499999999993</v>
      </c>
      <c r="F31" s="17"/>
      <c r="G31" s="20"/>
      <c r="H31" s="17"/>
      <c r="I31" s="17"/>
    </row>
    <row r="32" spans="1:14" x14ac:dyDescent="0.25">
      <c r="A32" s="42">
        <v>24</v>
      </c>
      <c r="B32" s="43">
        <v>900</v>
      </c>
      <c r="C32" s="44">
        <f t="shared" si="0"/>
        <v>688.8</v>
      </c>
      <c r="D32" s="45">
        <f t="shared" si="0"/>
        <v>768.74999999999989</v>
      </c>
      <c r="E32" s="46">
        <f t="shared" si="0"/>
        <v>886.62499999999989</v>
      </c>
      <c r="F32" s="17"/>
      <c r="G32" s="20"/>
      <c r="H32" s="17"/>
      <c r="I32" s="17"/>
    </row>
    <row r="33" spans="1:9" x14ac:dyDescent="0.25">
      <c r="A33" s="34">
        <v>26</v>
      </c>
      <c r="B33" s="35">
        <v>975</v>
      </c>
      <c r="C33" s="39">
        <f t="shared" si="0"/>
        <v>746.19999999999993</v>
      </c>
      <c r="D33" s="40">
        <f t="shared" si="0"/>
        <v>832.3</v>
      </c>
      <c r="E33" s="41">
        <f t="shared" si="0"/>
        <v>960.42499999999995</v>
      </c>
      <c r="F33" s="17"/>
      <c r="G33" s="20"/>
      <c r="H33" s="17"/>
      <c r="I33" s="17"/>
    </row>
    <row r="34" spans="1:9" x14ac:dyDescent="0.25">
      <c r="A34" s="42">
        <v>28</v>
      </c>
      <c r="B34" s="43">
        <v>1050</v>
      </c>
      <c r="C34" s="44">
        <f t="shared" si="0"/>
        <v>803.59999999999991</v>
      </c>
      <c r="D34" s="45">
        <f t="shared" si="0"/>
        <v>896.87499999999989</v>
      </c>
      <c r="E34" s="46">
        <f t="shared" si="0"/>
        <v>1034.2249999999999</v>
      </c>
      <c r="F34" s="17"/>
      <c r="G34" s="20"/>
      <c r="H34" s="17"/>
      <c r="I34" s="17"/>
    </row>
    <row r="35" spans="1:9" x14ac:dyDescent="0.25">
      <c r="A35" s="34">
        <v>30</v>
      </c>
      <c r="B35" s="35">
        <v>1125</v>
      </c>
      <c r="C35" s="39">
        <f t="shared" si="0"/>
        <v>860.99999999999989</v>
      </c>
      <c r="D35" s="40">
        <f t="shared" si="0"/>
        <v>960.42499999999995</v>
      </c>
      <c r="E35" s="41">
        <f t="shared" si="0"/>
        <v>1109.05</v>
      </c>
      <c r="F35" s="17"/>
      <c r="G35" s="20"/>
      <c r="H35" s="17"/>
      <c r="I35" s="17"/>
    </row>
    <row r="36" spans="1:9" x14ac:dyDescent="0.25">
      <c r="A36" s="42">
        <v>32</v>
      </c>
      <c r="B36" s="43">
        <v>1200</v>
      </c>
      <c r="C36" s="44">
        <f t="shared" si="0"/>
        <v>918.39999999999986</v>
      </c>
      <c r="D36" s="45">
        <f t="shared" si="0"/>
        <v>1023.9749999999999</v>
      </c>
      <c r="E36" s="46">
        <f t="shared" si="0"/>
        <v>1182.8499999999999</v>
      </c>
      <c r="F36" s="17"/>
      <c r="G36" s="20"/>
      <c r="H36" s="17"/>
      <c r="I36" s="17"/>
    </row>
    <row r="37" spans="1:9" x14ac:dyDescent="0.25">
      <c r="A37" s="34">
        <v>34</v>
      </c>
      <c r="B37" s="35">
        <v>1275</v>
      </c>
      <c r="C37" s="39">
        <f t="shared" si="0"/>
        <v>975.8</v>
      </c>
      <c r="D37" s="40">
        <f t="shared" si="0"/>
        <v>1088.55</v>
      </c>
      <c r="E37" s="41">
        <f t="shared" si="0"/>
        <v>1256.6499999999999</v>
      </c>
      <c r="F37" s="17"/>
      <c r="G37" s="20"/>
      <c r="H37" s="17"/>
      <c r="I37" s="17"/>
    </row>
    <row r="38" spans="1:9" x14ac:dyDescent="0.25">
      <c r="A38" s="42">
        <v>36</v>
      </c>
      <c r="B38" s="43">
        <v>1350</v>
      </c>
      <c r="C38" s="44">
        <f t="shared" si="0"/>
        <v>1033.1999999999998</v>
      </c>
      <c r="D38" s="45">
        <f t="shared" si="0"/>
        <v>1152.0999999999999</v>
      </c>
      <c r="E38" s="46">
        <f t="shared" si="0"/>
        <v>1330.4499999999998</v>
      </c>
      <c r="F38" s="17"/>
      <c r="G38" s="20"/>
      <c r="H38" s="17"/>
      <c r="I38" s="17"/>
    </row>
    <row r="39" spans="1:9" x14ac:dyDescent="0.25">
      <c r="A39" s="34">
        <v>38</v>
      </c>
      <c r="B39" s="35">
        <v>1425</v>
      </c>
      <c r="C39" s="39">
        <f t="shared" si="0"/>
        <v>1090.5999999999999</v>
      </c>
      <c r="D39" s="40">
        <f t="shared" si="0"/>
        <v>1216.675</v>
      </c>
      <c r="E39" s="41">
        <f t="shared" si="0"/>
        <v>1404.2499999999998</v>
      </c>
      <c r="F39" s="17"/>
      <c r="G39" s="20"/>
      <c r="H39" s="17"/>
      <c r="I39" s="17"/>
    </row>
    <row r="40" spans="1:9" x14ac:dyDescent="0.25">
      <c r="A40" s="42">
        <v>40</v>
      </c>
      <c r="B40" s="43">
        <v>1500</v>
      </c>
      <c r="C40" s="44">
        <f t="shared" ref="C40:E50" si="1">ROUND((50/49.8*($D$6*(C$23/1000)^$D$7*$G$2^($D$8+$D$9*C$23/1000)*EXP(-$D$10*$B40/C$23)))*$B40/1000,0)*1.025</f>
        <v>1148</v>
      </c>
      <c r="D40" s="45">
        <f t="shared" si="1"/>
        <v>1280.2249999999999</v>
      </c>
      <c r="E40" s="46">
        <f t="shared" si="1"/>
        <v>1478.05</v>
      </c>
      <c r="F40" s="17"/>
      <c r="G40" s="20"/>
      <c r="H40" s="17"/>
      <c r="I40" s="17"/>
    </row>
    <row r="41" spans="1:9" x14ac:dyDescent="0.25">
      <c r="A41" s="34">
        <v>42</v>
      </c>
      <c r="B41" s="35">
        <v>1575</v>
      </c>
      <c r="C41" s="39">
        <f t="shared" si="1"/>
        <v>1205.3999999999999</v>
      </c>
      <c r="D41" s="40">
        <f t="shared" si="1"/>
        <v>1344.8</v>
      </c>
      <c r="E41" s="41">
        <f t="shared" si="1"/>
        <v>1551.85</v>
      </c>
      <c r="F41" s="17"/>
      <c r="G41" s="20"/>
      <c r="H41" s="17"/>
      <c r="I41" s="17"/>
    </row>
    <row r="42" spans="1:9" x14ac:dyDescent="0.25">
      <c r="A42" s="42">
        <v>44</v>
      </c>
      <c r="B42" s="43">
        <v>1650</v>
      </c>
      <c r="C42" s="44">
        <f t="shared" si="1"/>
        <v>1262.8</v>
      </c>
      <c r="D42" s="45">
        <f t="shared" si="1"/>
        <v>1408.35</v>
      </c>
      <c r="E42" s="46">
        <f t="shared" si="1"/>
        <v>1625.6499999999999</v>
      </c>
      <c r="F42" s="17"/>
      <c r="G42" s="20"/>
      <c r="H42" s="17"/>
      <c r="I42" s="17"/>
    </row>
    <row r="43" spans="1:9" x14ac:dyDescent="0.25">
      <c r="A43" s="34">
        <v>46</v>
      </c>
      <c r="B43" s="35">
        <v>1725</v>
      </c>
      <c r="C43" s="39">
        <f t="shared" si="1"/>
        <v>1320.1999999999998</v>
      </c>
      <c r="D43" s="40">
        <f t="shared" si="1"/>
        <v>1472.925</v>
      </c>
      <c r="E43" s="41">
        <f t="shared" si="1"/>
        <v>1699.4499999999998</v>
      </c>
      <c r="F43" s="17"/>
      <c r="G43" s="20"/>
      <c r="H43" s="17"/>
      <c r="I43" s="17"/>
    </row>
    <row r="44" spans="1:9" x14ac:dyDescent="0.25">
      <c r="A44" s="42">
        <v>48</v>
      </c>
      <c r="B44" s="43">
        <v>1800</v>
      </c>
      <c r="C44" s="44">
        <f t="shared" si="1"/>
        <v>1377.6</v>
      </c>
      <c r="D44" s="45">
        <f t="shared" si="1"/>
        <v>1536.4749999999999</v>
      </c>
      <c r="E44" s="46">
        <f t="shared" si="1"/>
        <v>1773.2499999999998</v>
      </c>
      <c r="F44" s="17"/>
      <c r="G44" s="20"/>
      <c r="H44" s="17"/>
      <c r="I44" s="17"/>
    </row>
    <row r="45" spans="1:9" x14ac:dyDescent="0.25">
      <c r="A45" s="34">
        <v>50</v>
      </c>
      <c r="B45" s="35">
        <v>1875</v>
      </c>
      <c r="C45" s="39">
        <f t="shared" si="1"/>
        <v>1434.9999999999998</v>
      </c>
      <c r="D45" s="40">
        <f t="shared" si="1"/>
        <v>1601.05</v>
      </c>
      <c r="E45" s="41">
        <f t="shared" si="1"/>
        <v>1848.0749999999998</v>
      </c>
      <c r="F45" s="17"/>
      <c r="G45" s="20"/>
      <c r="H45" s="17"/>
      <c r="I45" s="17"/>
    </row>
    <row r="46" spans="1:9" x14ac:dyDescent="0.25">
      <c r="A46" s="42">
        <v>52</v>
      </c>
      <c r="B46" s="43">
        <v>1950</v>
      </c>
      <c r="C46" s="44">
        <f t="shared" si="1"/>
        <v>1492.3999999999999</v>
      </c>
      <c r="D46" s="45">
        <f t="shared" si="1"/>
        <v>1664.6</v>
      </c>
      <c r="E46" s="46">
        <f t="shared" si="1"/>
        <v>1921.8749999999998</v>
      </c>
      <c r="F46" s="17"/>
      <c r="G46" s="20"/>
      <c r="H46" s="17"/>
      <c r="I46" s="17"/>
    </row>
    <row r="47" spans="1:9" x14ac:dyDescent="0.25">
      <c r="A47" s="34">
        <v>54</v>
      </c>
      <c r="B47" s="35">
        <v>2025</v>
      </c>
      <c r="C47" s="39">
        <f t="shared" si="1"/>
        <v>1549.8</v>
      </c>
      <c r="D47" s="40">
        <f t="shared" si="1"/>
        <v>1729.175</v>
      </c>
      <c r="E47" s="41">
        <f t="shared" si="1"/>
        <v>1995.6749999999997</v>
      </c>
      <c r="F47" s="17"/>
      <c r="G47" s="20"/>
      <c r="H47" s="17"/>
      <c r="I47" s="17"/>
    </row>
    <row r="48" spans="1:9" x14ac:dyDescent="0.25">
      <c r="A48" s="42">
        <v>56</v>
      </c>
      <c r="B48" s="43">
        <v>2100</v>
      </c>
      <c r="C48" s="44">
        <f t="shared" si="1"/>
        <v>1607.1999999999998</v>
      </c>
      <c r="D48" s="45">
        <f t="shared" si="1"/>
        <v>1792.7249999999999</v>
      </c>
      <c r="E48" s="46">
        <f t="shared" si="1"/>
        <v>2069.4749999999999</v>
      </c>
      <c r="F48" s="17"/>
      <c r="G48" s="20"/>
      <c r="H48" s="17"/>
      <c r="I48" s="17"/>
    </row>
    <row r="49" spans="1:12" x14ac:dyDescent="0.25">
      <c r="A49" s="34">
        <v>58</v>
      </c>
      <c r="B49" s="35">
        <v>2175</v>
      </c>
      <c r="C49" s="39">
        <f t="shared" si="1"/>
        <v>1664.6</v>
      </c>
      <c r="D49" s="40">
        <f t="shared" si="1"/>
        <v>1857.2999999999997</v>
      </c>
      <c r="E49" s="41">
        <f t="shared" si="1"/>
        <v>2143.2749999999996</v>
      </c>
      <c r="F49" s="17"/>
      <c r="G49" s="20"/>
      <c r="H49" s="17"/>
      <c r="I49" s="17"/>
    </row>
    <row r="50" spans="1:12" ht="15.75" thickBot="1" x14ac:dyDescent="0.3">
      <c r="A50" s="47">
        <v>60</v>
      </c>
      <c r="B50" s="48">
        <v>2250</v>
      </c>
      <c r="C50" s="49">
        <f t="shared" si="1"/>
        <v>1721.9999999999998</v>
      </c>
      <c r="D50" s="50">
        <f t="shared" si="1"/>
        <v>1920.85</v>
      </c>
      <c r="E50" s="51">
        <f t="shared" si="1"/>
        <v>2217.0749999999998</v>
      </c>
      <c r="F50" s="17"/>
      <c r="G50" s="20"/>
      <c r="H50" s="17"/>
      <c r="I50" s="17"/>
    </row>
    <row r="51" spans="1:12" x14ac:dyDescent="0.25">
      <c r="G51" s="17"/>
      <c r="H51" s="17"/>
      <c r="I51" s="17"/>
      <c r="J51" s="20"/>
      <c r="K51" s="17"/>
      <c r="L51" s="17"/>
    </row>
    <row r="52" spans="1:12" ht="15.75" thickBot="1" x14ac:dyDescent="0.3">
      <c r="A52" s="21" t="s">
        <v>27</v>
      </c>
      <c r="B52" s="21"/>
      <c r="C52" s="21"/>
      <c r="D52" s="22"/>
      <c r="E52" s="109"/>
      <c r="F52" s="110"/>
      <c r="G52" s="110"/>
      <c r="H52" s="110"/>
      <c r="I52" s="17"/>
      <c r="J52" s="20"/>
      <c r="K52" s="17"/>
      <c r="L52" s="17"/>
    </row>
    <row r="53" spans="1:12" ht="20.25" x14ac:dyDescent="0.3">
      <c r="A53" s="103" t="s">
        <v>28</v>
      </c>
      <c r="B53" s="104" t="s">
        <v>29</v>
      </c>
      <c r="C53" s="140" t="s">
        <v>30</v>
      </c>
      <c r="D53" s="141"/>
      <c r="E53" s="151"/>
      <c r="F53" s="111" t="s">
        <v>31</v>
      </c>
      <c r="G53" s="17"/>
      <c r="H53" s="20"/>
      <c r="I53" s="17"/>
      <c r="J53" s="17"/>
    </row>
    <row r="54" spans="1:12" ht="18.75" thickBot="1" x14ac:dyDescent="0.3">
      <c r="A54" s="106" t="s">
        <v>25</v>
      </c>
      <c r="B54" s="107" t="s">
        <v>26</v>
      </c>
      <c r="C54" s="16">
        <v>440</v>
      </c>
      <c r="D54" s="112">
        <v>500</v>
      </c>
      <c r="E54" s="112">
        <v>590</v>
      </c>
      <c r="F54" s="132">
        <v>440</v>
      </c>
      <c r="G54" s="17"/>
      <c r="H54" s="20"/>
      <c r="I54" s="17"/>
      <c r="J54" s="17"/>
    </row>
    <row r="55" spans="1:12" ht="18.75" thickBot="1" x14ac:dyDescent="0.3">
      <c r="A55" s="95">
        <v>51</v>
      </c>
      <c r="B55" s="23">
        <f>SUM(A55*37.5)</f>
        <v>1912.5</v>
      </c>
      <c r="C55" s="108">
        <f>ROUND((50/49.8*($D$6*(C$23/1000)^$D$7*$G$2^($D$8+$D$9*C$23/1000)*EXP(-$D$10*$B55/C$23)))*$B55/1000,0)*1.025</f>
        <v>1463.6999999999998</v>
      </c>
      <c r="D55" s="108">
        <f>ROUND((50/49.8*($D$6*(D$23/1000)^$D$7*$G$2^($D$8+$D$9*D$23/1000)*EXP(-$D$10*$B55/D$23)))*$B55/1000,0)*1.025</f>
        <v>1632.8249999999998</v>
      </c>
      <c r="E55" s="108">
        <f>ROUND((50/49.8*($D$6*(E$23/1000)^$D$7*$G$2^($D$8+$D$9*E$23/1000)*EXP(-$D$10*$B55/E$23)))*$B55/1000,0)*1.025</f>
        <v>1884.9749999999999</v>
      </c>
      <c r="F55" s="113">
        <f>ROUND((50/49.8*($D$6*(F54/1000)^$D$7*$G$2^($D$8+$D$9*F54/1000)*EXP(-$D$10*$B55/F54)))*$B55/1000,0)*1.025</f>
        <v>1463.6999999999998</v>
      </c>
      <c r="G55" s="17"/>
      <c r="H55" s="20"/>
      <c r="I55" s="17"/>
      <c r="J55" s="17"/>
    </row>
    <row r="56" spans="1:12" x14ac:dyDescent="0.25">
      <c r="A56" s="109"/>
      <c r="B56" s="21" t="s">
        <v>32</v>
      </c>
      <c r="C56" s="109"/>
      <c r="D56" s="114"/>
      <c r="E56" s="109"/>
      <c r="F56" s="110"/>
      <c r="G56" s="24" t="s">
        <v>33</v>
      </c>
      <c r="H56" s="24"/>
      <c r="I56" s="17"/>
      <c r="J56" s="20"/>
      <c r="K56" s="17"/>
      <c r="L56" s="17"/>
    </row>
    <row r="57" spans="1:12" x14ac:dyDescent="0.25">
      <c r="A57" s="109"/>
      <c r="B57" s="109"/>
      <c r="C57" s="109"/>
      <c r="D57" s="114"/>
      <c r="E57" s="109"/>
      <c r="F57" s="110"/>
      <c r="G57" s="24" t="s">
        <v>34</v>
      </c>
      <c r="H57" s="24"/>
      <c r="I57" s="17"/>
      <c r="J57" s="20"/>
      <c r="K57" s="17"/>
      <c r="L57" s="17"/>
    </row>
    <row r="58" spans="1:12" ht="15" customHeight="1" x14ac:dyDescent="0.25">
      <c r="A58" s="4" t="s">
        <v>35</v>
      </c>
      <c r="B58" s="2"/>
      <c r="C58" s="2"/>
      <c r="D58" s="2"/>
      <c r="G58" s="17"/>
      <c r="H58" s="17"/>
      <c r="I58" s="17"/>
      <c r="J58" s="20"/>
      <c r="K58" s="17"/>
      <c r="L58" s="17"/>
    </row>
    <row r="59" spans="1:12" x14ac:dyDescent="0.25">
      <c r="B59" s="2"/>
      <c r="C59" s="2"/>
      <c r="D59" s="2"/>
      <c r="G59" s="17"/>
      <c r="H59" s="17"/>
      <c r="I59" s="17"/>
      <c r="J59" s="20"/>
      <c r="K59" s="17"/>
      <c r="L59" s="17"/>
    </row>
    <row r="60" spans="1:12" ht="15.75" thickBot="1" x14ac:dyDescent="0.3">
      <c r="A60" s="115" t="s">
        <v>36</v>
      </c>
      <c r="B60" s="2"/>
      <c r="C60" s="2"/>
      <c r="D60" s="2"/>
      <c r="G60" s="17"/>
      <c r="H60" s="17"/>
      <c r="I60" s="17"/>
      <c r="J60" s="20"/>
      <c r="K60" s="17"/>
      <c r="L60" s="17"/>
    </row>
    <row r="61" spans="1:12" ht="15.75" thickBot="1" x14ac:dyDescent="0.3">
      <c r="A61" s="116"/>
      <c r="B61" s="142" t="s">
        <v>21</v>
      </c>
      <c r="C61" s="143"/>
      <c r="D61" s="144" t="s">
        <v>37</v>
      </c>
      <c r="E61" s="145"/>
      <c r="F61" s="142" t="s">
        <v>38</v>
      </c>
      <c r="G61" s="143"/>
      <c r="H61" s="144" t="s">
        <v>39</v>
      </c>
      <c r="I61" s="146"/>
      <c r="J61" s="20"/>
      <c r="K61" s="17"/>
      <c r="L61" s="17"/>
    </row>
    <row r="62" spans="1:12" ht="15.75" thickBot="1" x14ac:dyDescent="0.3">
      <c r="A62" s="117" t="s">
        <v>40</v>
      </c>
      <c r="B62" s="118" t="s">
        <v>40</v>
      </c>
      <c r="C62" s="118" t="s">
        <v>41</v>
      </c>
      <c r="D62" s="119" t="s">
        <v>40</v>
      </c>
      <c r="E62" s="119" t="s">
        <v>41</v>
      </c>
      <c r="F62" s="118" t="s">
        <v>40</v>
      </c>
      <c r="G62" s="118" t="s">
        <v>41</v>
      </c>
      <c r="H62" s="119" t="s">
        <v>40</v>
      </c>
      <c r="I62" s="120" t="s">
        <v>41</v>
      </c>
      <c r="J62" s="20"/>
      <c r="K62" s="17"/>
      <c r="L62" s="17"/>
    </row>
    <row r="63" spans="1:12" ht="15.75" thickBot="1" x14ac:dyDescent="0.3">
      <c r="A63" s="121">
        <v>30</v>
      </c>
      <c r="B63" s="122" t="s">
        <v>42</v>
      </c>
      <c r="C63" s="122" t="s">
        <v>42</v>
      </c>
      <c r="D63" s="123" t="s">
        <v>42</v>
      </c>
      <c r="E63" s="123" t="s">
        <v>42</v>
      </c>
      <c r="F63" s="122">
        <v>300</v>
      </c>
      <c r="G63" s="122">
        <v>210</v>
      </c>
      <c r="H63" s="123">
        <v>300</v>
      </c>
      <c r="I63" s="124">
        <v>210</v>
      </c>
      <c r="J63" s="20"/>
      <c r="K63" s="17"/>
      <c r="L63" s="17"/>
    </row>
    <row r="64" spans="1:12" ht="15.75" thickBot="1" x14ac:dyDescent="0.3">
      <c r="A64" s="121">
        <v>44</v>
      </c>
      <c r="B64" s="122">
        <v>440</v>
      </c>
      <c r="C64" s="122">
        <v>355</v>
      </c>
      <c r="D64" s="123" t="s">
        <v>42</v>
      </c>
      <c r="E64" s="123" t="s">
        <v>42</v>
      </c>
      <c r="F64" s="122">
        <v>440</v>
      </c>
      <c r="G64" s="122">
        <v>355</v>
      </c>
      <c r="H64" s="123">
        <v>440</v>
      </c>
      <c r="I64" s="124">
        <v>355</v>
      </c>
      <c r="J64" s="20"/>
      <c r="K64" s="17"/>
      <c r="L64" s="17"/>
    </row>
    <row r="65" spans="1:12" ht="15.75" thickBot="1" x14ac:dyDescent="0.3">
      <c r="A65" s="121">
        <v>50</v>
      </c>
      <c r="B65" s="122">
        <v>500</v>
      </c>
      <c r="C65" s="122">
        <v>415</v>
      </c>
      <c r="D65" s="123" t="s">
        <v>42</v>
      </c>
      <c r="E65" s="123" t="s">
        <v>42</v>
      </c>
      <c r="F65" s="122">
        <v>500</v>
      </c>
      <c r="G65" s="122">
        <v>415</v>
      </c>
      <c r="H65" s="123">
        <v>500</v>
      </c>
      <c r="I65" s="124">
        <v>415</v>
      </c>
      <c r="J65" s="20"/>
      <c r="K65" s="17"/>
      <c r="L65" s="17"/>
    </row>
    <row r="66" spans="1:12" ht="15.75" thickBot="1" x14ac:dyDescent="0.3">
      <c r="A66" s="121">
        <v>59</v>
      </c>
      <c r="B66" s="122">
        <v>590</v>
      </c>
      <c r="C66" s="122">
        <v>505</v>
      </c>
      <c r="D66" s="123">
        <v>590</v>
      </c>
      <c r="E66" s="123">
        <v>505</v>
      </c>
      <c r="F66" s="122">
        <v>590</v>
      </c>
      <c r="G66" s="122">
        <v>505</v>
      </c>
      <c r="H66" s="123">
        <v>590</v>
      </c>
      <c r="I66" s="124">
        <v>505</v>
      </c>
      <c r="J66" s="20"/>
      <c r="K66" s="17"/>
      <c r="L66" s="17"/>
    </row>
    <row r="67" spans="1:12" ht="15.75" thickBot="1" x14ac:dyDescent="0.3">
      <c r="A67" s="121">
        <v>74</v>
      </c>
      <c r="B67" s="122" t="s">
        <v>42</v>
      </c>
      <c r="C67" s="122" t="s">
        <v>42</v>
      </c>
      <c r="D67" s="123">
        <v>740</v>
      </c>
      <c r="E67" s="123">
        <v>655</v>
      </c>
      <c r="F67" s="122">
        <v>740</v>
      </c>
      <c r="G67" s="122">
        <v>655</v>
      </c>
      <c r="H67" s="123">
        <v>740</v>
      </c>
      <c r="I67" s="124">
        <v>655</v>
      </c>
      <c r="J67" s="20"/>
      <c r="K67" s="17"/>
      <c r="L67" s="17"/>
    </row>
    <row r="68" spans="1:12" ht="15.75" thickBot="1" x14ac:dyDescent="0.3">
      <c r="A68" s="125">
        <v>99</v>
      </c>
      <c r="B68" s="126" t="s">
        <v>42</v>
      </c>
      <c r="C68" s="126" t="s">
        <v>42</v>
      </c>
      <c r="D68" s="127">
        <v>990</v>
      </c>
      <c r="E68" s="127">
        <v>905</v>
      </c>
      <c r="F68" s="126">
        <v>990</v>
      </c>
      <c r="G68" s="126">
        <v>905</v>
      </c>
      <c r="H68" s="127">
        <v>990</v>
      </c>
      <c r="I68" s="128">
        <v>905</v>
      </c>
      <c r="J68" s="20"/>
      <c r="K68" s="17"/>
      <c r="L68" s="17"/>
    </row>
    <row r="69" spans="1:12" ht="15.75" thickBot="1" x14ac:dyDescent="0.3">
      <c r="A69" s="133" t="s">
        <v>43</v>
      </c>
      <c r="B69" s="134"/>
      <c r="C69" s="134"/>
      <c r="D69" s="134"/>
      <c r="E69" s="134"/>
      <c r="F69" s="134"/>
      <c r="G69" s="134"/>
      <c r="H69" s="134"/>
      <c r="I69" s="135"/>
      <c r="J69" s="20"/>
      <c r="K69" s="17"/>
      <c r="L69" s="17"/>
    </row>
    <row r="70" spans="1:12" ht="15.75" thickTop="1" x14ac:dyDescent="0.25">
      <c r="B70" s="2"/>
      <c r="C70" s="2"/>
      <c r="D70" s="2"/>
      <c r="G70" s="17"/>
      <c r="H70" s="17"/>
      <c r="I70" s="17"/>
      <c r="J70" s="20"/>
      <c r="K70" s="17"/>
      <c r="L70" s="17"/>
    </row>
    <row r="71" spans="1:12" x14ac:dyDescent="0.25">
      <c r="A71" s="136"/>
      <c r="B71" s="2"/>
      <c r="C71" s="2"/>
      <c r="D71" s="2"/>
      <c r="G71" s="17"/>
      <c r="H71" s="17"/>
      <c r="I71" s="17"/>
      <c r="J71" s="20"/>
      <c r="K71" s="17"/>
      <c r="L71" s="17"/>
    </row>
    <row r="72" spans="1:12" x14ac:dyDescent="0.25">
      <c r="A72" s="136"/>
      <c r="B72" s="2"/>
      <c r="C72" s="2"/>
      <c r="D72" s="2"/>
      <c r="G72" s="17"/>
      <c r="H72" s="17"/>
      <c r="I72" s="17"/>
      <c r="J72" s="20"/>
      <c r="K72" s="17"/>
      <c r="L72" s="17"/>
    </row>
    <row r="73" spans="1:12" x14ac:dyDescent="0.25">
      <c r="A73" s="136"/>
      <c r="B73" s="2"/>
      <c r="C73" s="2"/>
      <c r="D73" s="2"/>
      <c r="G73" s="17"/>
      <c r="H73" s="17"/>
      <c r="I73" s="17"/>
      <c r="J73" s="20"/>
      <c r="K73" s="17"/>
      <c r="L73" s="17"/>
    </row>
    <row r="74" spans="1:12" x14ac:dyDescent="0.25">
      <c r="A74" s="136"/>
      <c r="B74" s="2"/>
      <c r="C74" s="2"/>
      <c r="D74" s="2"/>
      <c r="G74" s="17"/>
      <c r="H74" s="17"/>
      <c r="I74" s="17"/>
      <c r="J74" s="20"/>
      <c r="K74" s="17"/>
      <c r="L74" s="17"/>
    </row>
    <row r="75" spans="1:12" x14ac:dyDescent="0.25">
      <c r="A75" s="136"/>
      <c r="B75" s="2"/>
      <c r="C75" s="2"/>
      <c r="D75" s="2"/>
      <c r="G75" s="17"/>
      <c r="H75" s="17"/>
      <c r="I75" s="17"/>
      <c r="J75" s="20"/>
      <c r="K75" s="17"/>
      <c r="L75" s="17"/>
    </row>
    <row r="76" spans="1:12" x14ac:dyDescent="0.25">
      <c r="A76" s="136"/>
      <c r="F76" t="s">
        <v>14</v>
      </c>
      <c r="G76" s="17"/>
      <c r="H76" s="17"/>
      <c r="I76" s="17"/>
      <c r="J76" s="20"/>
      <c r="K76" s="17"/>
      <c r="L76" s="17"/>
    </row>
    <row r="77" spans="1:12" x14ac:dyDescent="0.25">
      <c r="A77" s="136"/>
      <c r="B77" s="2"/>
      <c r="C77" s="2"/>
      <c r="D77" s="2"/>
      <c r="G77" s="17"/>
      <c r="H77" s="17"/>
      <c r="I77" s="17"/>
      <c r="J77" s="20"/>
      <c r="K77" s="17"/>
      <c r="L77" s="17"/>
    </row>
    <row r="78" spans="1:12" x14ac:dyDescent="0.25">
      <c r="A78" s="136"/>
      <c r="B78" s="2"/>
      <c r="C78" s="2"/>
      <c r="D78" s="2"/>
      <c r="G78" s="17"/>
      <c r="H78" s="17"/>
      <c r="I78" s="17"/>
      <c r="J78" s="20"/>
      <c r="K78" s="17"/>
      <c r="L78" s="17"/>
    </row>
    <row r="79" spans="1:12" ht="13.5" customHeight="1" x14ac:dyDescent="0.25">
      <c r="A79" s="136"/>
      <c r="B79" s="2"/>
      <c r="C79" s="2"/>
      <c r="D79" s="2"/>
      <c r="G79" s="17"/>
      <c r="H79" s="17"/>
      <c r="I79" s="17"/>
      <c r="J79" s="20"/>
      <c r="K79" s="17"/>
      <c r="L79" s="17"/>
    </row>
    <row r="80" spans="1:12" x14ac:dyDescent="0.25">
      <c r="A80" s="136"/>
      <c r="B80" s="2"/>
      <c r="C80" s="2"/>
      <c r="D80" s="2"/>
      <c r="G80" s="17"/>
      <c r="H80" s="17"/>
      <c r="I80" s="17"/>
      <c r="J80" s="20"/>
      <c r="K80" s="17"/>
      <c r="L80" s="17"/>
    </row>
    <row r="81" spans="1:12" x14ac:dyDescent="0.25">
      <c r="A81" s="136"/>
      <c r="B81" s="2"/>
      <c r="C81" s="2"/>
      <c r="D81" s="2"/>
      <c r="G81" s="17"/>
      <c r="H81" s="17"/>
      <c r="I81" s="17"/>
      <c r="J81" s="20"/>
      <c r="K81" s="17"/>
      <c r="L81" s="17"/>
    </row>
    <row r="82" spans="1:12" x14ac:dyDescent="0.25">
      <c r="A82" s="136"/>
      <c r="B82" s="2"/>
      <c r="C82" s="2"/>
      <c r="D82" s="2"/>
      <c r="G82" s="17"/>
      <c r="H82" s="17"/>
      <c r="I82" s="17"/>
      <c r="J82" s="20"/>
      <c r="K82" s="17"/>
      <c r="L82" s="17"/>
    </row>
    <row r="83" spans="1:12" x14ac:dyDescent="0.25">
      <c r="A83" s="136"/>
      <c r="B83" s="2"/>
      <c r="C83" s="2"/>
      <c r="D83" s="2"/>
      <c r="G83" s="17"/>
      <c r="H83" s="17"/>
      <c r="I83" s="17"/>
      <c r="J83" s="20"/>
      <c r="K83" s="17"/>
      <c r="L83" s="17"/>
    </row>
    <row r="84" spans="1:12" x14ac:dyDescent="0.25">
      <c r="A84" s="136"/>
      <c r="B84" s="2"/>
      <c r="C84" s="2"/>
      <c r="D84" s="2"/>
      <c r="G84" s="17"/>
      <c r="H84" s="17"/>
      <c r="I84" s="17"/>
      <c r="J84" s="20"/>
      <c r="K84" s="17"/>
      <c r="L84" s="17"/>
    </row>
    <row r="85" spans="1:12" x14ac:dyDescent="0.25">
      <c r="A85" s="136"/>
      <c r="B85" s="2"/>
      <c r="C85" s="2"/>
      <c r="D85" s="2"/>
      <c r="G85" s="17"/>
      <c r="H85" s="17"/>
      <c r="I85" s="17"/>
      <c r="J85" s="20"/>
      <c r="K85" s="17"/>
      <c r="L85" s="17"/>
    </row>
    <row r="86" spans="1:12" x14ac:dyDescent="0.25">
      <c r="A86" s="136"/>
      <c r="B86" s="2"/>
      <c r="C86" s="2"/>
      <c r="D86" s="2"/>
      <c r="G86" s="17"/>
      <c r="H86" s="17"/>
      <c r="I86" s="17"/>
      <c r="J86" s="20"/>
      <c r="K86" s="17"/>
      <c r="L86" s="17"/>
    </row>
    <row r="87" spans="1:12" x14ac:dyDescent="0.25">
      <c r="A87" s="136"/>
      <c r="B87" s="2"/>
      <c r="C87" s="2"/>
      <c r="D87" s="2"/>
      <c r="G87" s="17"/>
      <c r="H87" s="17"/>
      <c r="I87" s="17"/>
      <c r="J87" s="20"/>
      <c r="K87" s="17"/>
      <c r="L87" s="17"/>
    </row>
    <row r="88" spans="1:12" x14ac:dyDescent="0.25">
      <c r="A88" s="136"/>
      <c r="B88" s="2"/>
      <c r="C88" s="2"/>
      <c r="D88" s="2"/>
      <c r="G88" s="17"/>
      <c r="H88" s="17"/>
      <c r="I88" s="17"/>
      <c r="J88" s="20"/>
      <c r="K88" s="17"/>
      <c r="L88" s="17"/>
    </row>
    <row r="89" spans="1:12" x14ac:dyDescent="0.25">
      <c r="A89" s="136"/>
      <c r="B89" s="2"/>
      <c r="C89" s="2"/>
      <c r="D89" s="2"/>
      <c r="G89" s="17"/>
      <c r="H89" s="17"/>
      <c r="I89" s="17"/>
      <c r="J89" s="20"/>
      <c r="K89" s="17"/>
      <c r="L89" s="17"/>
    </row>
    <row r="90" spans="1:12" x14ac:dyDescent="0.25">
      <c r="A90" s="136"/>
      <c r="B90" s="2"/>
      <c r="C90" s="2"/>
      <c r="D90" s="2"/>
      <c r="G90" s="17"/>
      <c r="H90" s="17"/>
      <c r="I90" s="17"/>
      <c r="J90" s="20"/>
      <c r="K90" s="17"/>
      <c r="L90" s="17"/>
    </row>
    <row r="91" spans="1:12" x14ac:dyDescent="0.25">
      <c r="B91" s="2"/>
      <c r="C91" s="2"/>
      <c r="D91" s="2"/>
      <c r="G91" s="17"/>
      <c r="H91" s="17"/>
      <c r="I91" s="17"/>
      <c r="J91" s="20"/>
      <c r="K91" s="17"/>
      <c r="L91" s="17"/>
    </row>
    <row r="92" spans="1:12" x14ac:dyDescent="0.25">
      <c r="B92" s="2"/>
      <c r="C92" s="2"/>
      <c r="D92" s="2"/>
      <c r="G92" s="17"/>
      <c r="H92" s="17"/>
      <c r="I92" s="17"/>
      <c r="J92" s="20"/>
      <c r="K92" s="17"/>
      <c r="L92" s="17"/>
    </row>
    <row r="93" spans="1:12" x14ac:dyDescent="0.25">
      <c r="B93" s="2"/>
      <c r="C93" s="2"/>
      <c r="D93" s="2"/>
      <c r="G93" s="17"/>
      <c r="H93" s="17"/>
      <c r="I93" s="17"/>
      <c r="J93" s="20"/>
      <c r="K93" s="17"/>
      <c r="L93" s="17"/>
    </row>
    <row r="94" spans="1:12" x14ac:dyDescent="0.25">
      <c r="B94" s="2"/>
      <c r="C94" s="2"/>
      <c r="D94" s="2"/>
      <c r="G94" s="17"/>
      <c r="H94" s="17"/>
      <c r="I94" s="17"/>
      <c r="J94" s="20"/>
      <c r="K94" s="17"/>
      <c r="L94" s="17"/>
    </row>
    <row r="95" spans="1:12" x14ac:dyDescent="0.25">
      <c r="B95" s="2"/>
      <c r="C95" s="2"/>
      <c r="D95" s="2"/>
      <c r="G95" s="17"/>
      <c r="H95" s="17"/>
      <c r="I95" s="17"/>
      <c r="J95" s="20"/>
      <c r="K95" s="17"/>
      <c r="L95" s="17"/>
    </row>
    <row r="96" spans="1:12" x14ac:dyDescent="0.25">
      <c r="B96" s="2"/>
      <c r="C96" s="2"/>
      <c r="D96" s="2"/>
      <c r="G96" s="17"/>
      <c r="H96" s="17"/>
      <c r="I96" s="17"/>
      <c r="J96" s="20"/>
      <c r="K96" s="17"/>
      <c r="L96" s="17"/>
    </row>
    <row r="97" spans="2:12" x14ac:dyDescent="0.25">
      <c r="B97" s="2"/>
      <c r="C97" s="2"/>
      <c r="D97" s="2"/>
      <c r="G97" s="17"/>
      <c r="H97" s="17"/>
      <c r="I97" s="17"/>
      <c r="J97" s="20"/>
      <c r="K97" s="17"/>
      <c r="L97" s="17"/>
    </row>
    <row r="98" spans="2:12" x14ac:dyDescent="0.25">
      <c r="B98" s="2"/>
      <c r="C98" s="2"/>
      <c r="D98" s="2"/>
      <c r="G98" s="17"/>
      <c r="H98" s="17"/>
      <c r="I98" s="17"/>
      <c r="J98" s="20"/>
      <c r="K98" s="17"/>
      <c r="L98" s="17"/>
    </row>
    <row r="99" spans="2:12" x14ac:dyDescent="0.25">
      <c r="B99" s="2"/>
      <c r="C99" s="2"/>
      <c r="D99" s="2"/>
      <c r="G99" s="17"/>
      <c r="H99" s="17"/>
      <c r="I99" s="17"/>
      <c r="J99" s="20"/>
      <c r="K99" s="17"/>
      <c r="L99" s="17"/>
    </row>
    <row r="100" spans="2:12" x14ac:dyDescent="0.25">
      <c r="B100" s="2"/>
      <c r="C100" s="2"/>
      <c r="D100" s="2"/>
      <c r="G100" s="17"/>
      <c r="H100" s="17"/>
      <c r="I100" s="17"/>
      <c r="J100" s="20"/>
      <c r="K100" s="17"/>
      <c r="L100" s="17"/>
    </row>
    <row r="101" spans="2:12" x14ac:dyDescent="0.25">
      <c r="B101" s="2"/>
      <c r="C101" s="2"/>
      <c r="D101" s="2"/>
      <c r="G101" s="17"/>
      <c r="H101" s="17"/>
      <c r="I101" s="17"/>
      <c r="J101" s="20"/>
      <c r="K101" s="17"/>
      <c r="L101" s="17"/>
    </row>
    <row r="102" spans="2:12" x14ac:dyDescent="0.25">
      <c r="B102" s="2"/>
      <c r="C102" s="2"/>
      <c r="D102" s="2"/>
      <c r="G102" s="17"/>
      <c r="H102" s="17"/>
      <c r="I102" s="17"/>
      <c r="J102" s="20"/>
      <c r="K102" s="17"/>
      <c r="L102" s="17"/>
    </row>
    <row r="103" spans="2:12" x14ac:dyDescent="0.25">
      <c r="G103" s="17"/>
      <c r="H103" s="17"/>
      <c r="I103" s="17"/>
      <c r="J103" s="20"/>
      <c r="K103" s="17"/>
      <c r="L103" s="17"/>
    </row>
    <row r="104" spans="2:12" x14ac:dyDescent="0.25">
      <c r="B104" s="2"/>
      <c r="D104" s="2"/>
      <c r="G104" s="17"/>
      <c r="H104" s="17"/>
      <c r="I104" s="17"/>
      <c r="J104" s="20"/>
      <c r="K104" s="25"/>
      <c r="L104" s="17"/>
    </row>
    <row r="105" spans="2:12" x14ac:dyDescent="0.25">
      <c r="B105" s="2"/>
      <c r="D105" s="2"/>
      <c r="G105" s="17"/>
      <c r="H105" s="17"/>
      <c r="I105" s="17"/>
      <c r="J105" s="20"/>
      <c r="K105" s="25"/>
      <c r="L105" s="17"/>
    </row>
    <row r="106" spans="2:12" x14ac:dyDescent="0.25">
      <c r="B106" s="2"/>
      <c r="D106" s="2"/>
      <c r="G106" s="17"/>
      <c r="H106" s="17"/>
      <c r="I106" s="17"/>
      <c r="J106" s="20"/>
      <c r="K106" s="25"/>
      <c r="L106" s="17"/>
    </row>
    <row r="107" spans="2:12" x14ac:dyDescent="0.25">
      <c r="B107" s="2"/>
      <c r="D107" s="2"/>
      <c r="G107" s="17"/>
      <c r="H107" s="17"/>
      <c r="I107" s="17"/>
      <c r="J107" s="20"/>
      <c r="K107" s="25"/>
      <c r="L107" s="17"/>
    </row>
    <row r="108" spans="2:12" x14ac:dyDescent="0.25">
      <c r="B108" s="2"/>
      <c r="D108" s="2"/>
      <c r="G108" s="17"/>
      <c r="H108" s="17"/>
      <c r="I108" s="17"/>
      <c r="J108" s="20"/>
      <c r="K108" s="25"/>
      <c r="L108" s="17"/>
    </row>
    <row r="109" spans="2:12" x14ac:dyDescent="0.25">
      <c r="B109" s="2"/>
      <c r="D109" s="2"/>
      <c r="G109" s="17"/>
      <c r="H109" s="17"/>
      <c r="I109" s="17"/>
      <c r="J109" s="20"/>
      <c r="K109" s="25"/>
      <c r="L109" s="17"/>
    </row>
    <row r="110" spans="2:12" x14ac:dyDescent="0.25">
      <c r="B110" s="2"/>
      <c r="D110" s="2"/>
      <c r="G110" s="17"/>
      <c r="H110" s="17"/>
      <c r="I110" s="17"/>
      <c r="J110" s="20"/>
      <c r="K110" s="25"/>
      <c r="L110" s="17"/>
    </row>
    <row r="111" spans="2:12" x14ac:dyDescent="0.25">
      <c r="B111" s="2"/>
      <c r="D111" s="2"/>
      <c r="G111" s="17"/>
      <c r="H111" s="17"/>
      <c r="I111" s="17"/>
      <c r="J111" s="20"/>
      <c r="K111" s="25"/>
      <c r="L111" s="17"/>
    </row>
    <row r="112" spans="2:12" x14ac:dyDescent="0.25">
      <c r="B112" s="2"/>
      <c r="D112" s="2"/>
      <c r="G112" s="17"/>
      <c r="H112" s="17"/>
      <c r="I112" s="17"/>
      <c r="J112" s="20"/>
      <c r="K112" s="25"/>
      <c r="L112" s="17"/>
    </row>
    <row r="113" spans="2:12" x14ac:dyDescent="0.25">
      <c r="B113" s="2"/>
      <c r="D113" s="2"/>
      <c r="G113" s="17"/>
      <c r="H113" s="17"/>
      <c r="I113" s="17"/>
      <c r="J113" s="20"/>
      <c r="K113" s="25"/>
      <c r="L113" s="17"/>
    </row>
    <row r="114" spans="2:12" x14ac:dyDescent="0.25">
      <c r="B114" s="2"/>
      <c r="D114" s="2"/>
      <c r="G114" s="17"/>
      <c r="H114" s="17"/>
      <c r="I114" s="17"/>
      <c r="J114" s="20"/>
      <c r="K114" s="25"/>
      <c r="L114" s="17"/>
    </row>
    <row r="115" spans="2:12" x14ac:dyDescent="0.25">
      <c r="B115" s="2"/>
      <c r="D115" s="2"/>
      <c r="G115" s="17"/>
      <c r="H115" s="17"/>
      <c r="I115" s="17"/>
      <c r="J115" s="20"/>
      <c r="K115" s="25"/>
      <c r="L115" s="17"/>
    </row>
    <row r="116" spans="2:12" x14ac:dyDescent="0.25">
      <c r="B116" s="2"/>
      <c r="D116" s="2"/>
      <c r="G116" s="17"/>
      <c r="H116" s="17"/>
      <c r="I116" s="17"/>
      <c r="J116" s="20"/>
      <c r="K116" s="25"/>
      <c r="L116" s="17"/>
    </row>
    <row r="117" spans="2:12" x14ac:dyDescent="0.25">
      <c r="B117" s="2"/>
      <c r="D117" s="2"/>
      <c r="G117" s="17"/>
      <c r="H117" s="17"/>
      <c r="I117" s="17"/>
      <c r="J117" s="20"/>
      <c r="K117" s="25"/>
      <c r="L117" s="17"/>
    </row>
    <row r="118" spans="2:12" x14ac:dyDescent="0.25">
      <c r="B118" s="2"/>
      <c r="D118" s="2"/>
      <c r="G118" s="17"/>
      <c r="H118" s="17"/>
      <c r="I118" s="17"/>
      <c r="J118" s="20"/>
      <c r="K118" s="25"/>
      <c r="L118" s="17"/>
    </row>
    <row r="119" spans="2:12" x14ac:dyDescent="0.25">
      <c r="B119" s="2"/>
      <c r="D119" s="2"/>
      <c r="G119" s="17"/>
      <c r="H119" s="17"/>
      <c r="I119" s="17"/>
      <c r="J119" s="20"/>
      <c r="K119" s="25"/>
      <c r="L119" s="17"/>
    </row>
    <row r="120" spans="2:12" x14ac:dyDescent="0.25">
      <c r="B120" s="2"/>
      <c r="D120" s="2"/>
      <c r="G120" s="17"/>
      <c r="H120" s="17"/>
      <c r="I120" s="17"/>
      <c r="J120" s="20"/>
      <c r="K120" s="25"/>
      <c r="L120" s="17"/>
    </row>
    <row r="121" spans="2:12" x14ac:dyDescent="0.25">
      <c r="B121" s="2"/>
      <c r="D121" s="2"/>
      <c r="G121" s="17"/>
      <c r="H121" s="17"/>
      <c r="I121" s="17"/>
      <c r="J121" s="20"/>
      <c r="K121" s="25"/>
      <c r="L121" s="17"/>
    </row>
    <row r="122" spans="2:12" x14ac:dyDescent="0.25">
      <c r="B122" s="2"/>
      <c r="D122" s="2"/>
      <c r="G122" s="17"/>
      <c r="H122" s="17"/>
      <c r="I122" s="17"/>
      <c r="J122" s="20"/>
      <c r="K122" s="25"/>
      <c r="L122" s="17"/>
    </row>
    <row r="123" spans="2:12" x14ac:dyDescent="0.25">
      <c r="B123" s="2"/>
      <c r="D123" s="2"/>
      <c r="G123" s="17"/>
      <c r="H123" s="17"/>
      <c r="I123" s="17"/>
      <c r="J123" s="20"/>
      <c r="K123" s="25"/>
      <c r="L123" s="17"/>
    </row>
    <row r="124" spans="2:12" x14ac:dyDescent="0.25">
      <c r="B124" s="2"/>
      <c r="D124" s="2"/>
      <c r="G124" s="17"/>
      <c r="H124" s="17"/>
      <c r="I124" s="17"/>
      <c r="J124" s="20"/>
      <c r="K124" s="25"/>
      <c r="L124" s="17"/>
    </row>
    <row r="125" spans="2:12" x14ac:dyDescent="0.25">
      <c r="B125" s="2"/>
      <c r="D125" s="2"/>
      <c r="G125" s="17"/>
      <c r="H125" s="17"/>
      <c r="I125" s="17"/>
      <c r="J125" s="20"/>
      <c r="K125" s="25"/>
      <c r="L125" s="17"/>
    </row>
    <row r="126" spans="2:12" x14ac:dyDescent="0.25">
      <c r="B126" s="2"/>
      <c r="D126" s="2"/>
      <c r="G126" s="17"/>
      <c r="H126" s="17"/>
      <c r="I126" s="17"/>
      <c r="J126" s="20"/>
      <c r="K126" s="25"/>
      <c r="L126" s="17"/>
    </row>
    <row r="127" spans="2:12" x14ac:dyDescent="0.25">
      <c r="B127" s="2"/>
      <c r="D127" s="2"/>
      <c r="G127" s="17"/>
      <c r="H127" s="17"/>
      <c r="I127" s="17"/>
      <c r="J127" s="20"/>
      <c r="K127" s="25"/>
      <c r="L127" s="17"/>
    </row>
    <row r="128" spans="2:12" x14ac:dyDescent="0.25">
      <c r="B128" s="2"/>
      <c r="D128" s="2"/>
      <c r="G128" s="17"/>
      <c r="H128" s="17"/>
      <c r="I128" s="17"/>
      <c r="J128" s="20"/>
      <c r="K128" s="25"/>
      <c r="L128" s="17"/>
    </row>
    <row r="129" spans="2:12" x14ac:dyDescent="0.25">
      <c r="B129" s="2"/>
      <c r="D129" s="2"/>
      <c r="G129" s="17"/>
      <c r="H129" s="17"/>
      <c r="I129" s="17"/>
      <c r="J129" s="20"/>
      <c r="K129" s="25"/>
      <c r="L129" s="17"/>
    </row>
    <row r="130" spans="2:12" x14ac:dyDescent="0.25">
      <c r="G130" s="17"/>
      <c r="H130" s="17"/>
      <c r="I130" s="17"/>
      <c r="J130" s="20"/>
      <c r="K130" s="17"/>
      <c r="L130" s="17"/>
    </row>
    <row r="131" spans="2:12" x14ac:dyDescent="0.25">
      <c r="B131" s="2"/>
      <c r="C131" s="2"/>
      <c r="D131" s="2"/>
      <c r="G131" s="17"/>
      <c r="H131" s="17"/>
      <c r="I131" s="17"/>
      <c r="J131" s="20"/>
      <c r="K131" s="17"/>
      <c r="L131" s="17"/>
    </row>
    <row r="132" spans="2:12" x14ac:dyDescent="0.25">
      <c r="B132" s="2"/>
      <c r="C132" s="2"/>
      <c r="D132" s="2"/>
      <c r="G132" s="17"/>
      <c r="H132" s="17"/>
      <c r="I132" s="17"/>
      <c r="J132" s="20"/>
      <c r="K132" s="17"/>
      <c r="L132" s="17"/>
    </row>
    <row r="133" spans="2:12" x14ac:dyDescent="0.25">
      <c r="B133" s="2"/>
      <c r="C133" s="2"/>
      <c r="D133" s="2"/>
      <c r="G133" s="17"/>
      <c r="H133" s="17"/>
      <c r="I133" s="17"/>
      <c r="J133" s="20"/>
      <c r="K133" s="17"/>
      <c r="L133" s="17"/>
    </row>
    <row r="134" spans="2:12" x14ac:dyDescent="0.25">
      <c r="B134" s="2"/>
      <c r="C134" s="2"/>
      <c r="D134" s="2"/>
      <c r="G134" s="17"/>
      <c r="H134" s="17"/>
      <c r="I134" s="17"/>
      <c r="J134" s="20"/>
      <c r="K134" s="17"/>
      <c r="L134" s="17"/>
    </row>
    <row r="135" spans="2:12" x14ac:dyDescent="0.25">
      <c r="B135" s="2"/>
      <c r="C135" s="2"/>
      <c r="D135" s="2"/>
      <c r="G135" s="17"/>
      <c r="H135" s="17"/>
      <c r="I135" s="17"/>
      <c r="J135" s="20"/>
      <c r="K135" s="17"/>
      <c r="L135" s="17"/>
    </row>
    <row r="136" spans="2:12" x14ac:dyDescent="0.25">
      <c r="B136" s="2"/>
      <c r="C136" s="2"/>
      <c r="D136" s="2"/>
      <c r="G136" s="17"/>
      <c r="H136" s="17"/>
      <c r="I136" s="17"/>
      <c r="J136" s="20"/>
      <c r="K136" s="17"/>
      <c r="L136" s="17"/>
    </row>
    <row r="137" spans="2:12" x14ac:dyDescent="0.25">
      <c r="B137" s="2"/>
      <c r="C137" s="2"/>
      <c r="D137" s="2"/>
      <c r="G137" s="17"/>
      <c r="H137" s="17"/>
      <c r="I137" s="17"/>
      <c r="J137" s="20"/>
      <c r="K137" s="17"/>
      <c r="L137" s="17"/>
    </row>
    <row r="138" spans="2:12" x14ac:dyDescent="0.25">
      <c r="B138" s="2"/>
      <c r="C138" s="2"/>
      <c r="D138" s="2"/>
      <c r="G138" s="17"/>
      <c r="H138" s="17"/>
      <c r="I138" s="17"/>
      <c r="J138" s="20"/>
      <c r="K138" s="17"/>
      <c r="L138" s="17"/>
    </row>
    <row r="139" spans="2:12" x14ac:dyDescent="0.25">
      <c r="B139" s="2"/>
      <c r="C139" s="2"/>
      <c r="D139" s="2"/>
      <c r="G139" s="17"/>
      <c r="H139" s="17"/>
      <c r="I139" s="17"/>
      <c r="J139" s="20"/>
      <c r="K139" s="17"/>
      <c r="L139" s="17"/>
    </row>
    <row r="140" spans="2:12" x14ac:dyDescent="0.25">
      <c r="B140" s="2"/>
      <c r="C140" s="2"/>
      <c r="D140" s="2"/>
      <c r="G140" s="17"/>
      <c r="H140" s="17"/>
      <c r="I140" s="17"/>
      <c r="J140" s="20"/>
      <c r="K140" s="17"/>
      <c r="L140" s="17"/>
    </row>
    <row r="141" spans="2:12" x14ac:dyDescent="0.25">
      <c r="B141" s="2"/>
      <c r="C141" s="2"/>
      <c r="D141" s="2"/>
      <c r="G141" s="17"/>
      <c r="H141" s="17"/>
      <c r="I141" s="17"/>
      <c r="J141" s="20"/>
      <c r="K141" s="17"/>
      <c r="L141" s="17"/>
    </row>
    <row r="142" spans="2:12" x14ac:dyDescent="0.25">
      <c r="B142" s="2"/>
      <c r="C142" s="2"/>
      <c r="D142" s="2"/>
      <c r="G142" s="17"/>
      <c r="H142" s="17"/>
      <c r="I142" s="17"/>
      <c r="J142" s="20"/>
      <c r="K142" s="17"/>
      <c r="L142" s="17"/>
    </row>
    <row r="143" spans="2:12" x14ac:dyDescent="0.25">
      <c r="B143" s="2"/>
      <c r="C143" s="2"/>
      <c r="D143" s="2"/>
      <c r="G143" s="17"/>
      <c r="H143" s="17"/>
      <c r="I143" s="17"/>
      <c r="J143" s="20"/>
      <c r="K143" s="17"/>
      <c r="L143" s="17"/>
    </row>
    <row r="144" spans="2:12" x14ac:dyDescent="0.25">
      <c r="B144" s="2"/>
      <c r="C144" s="2"/>
      <c r="D144" s="2"/>
      <c r="G144" s="17"/>
      <c r="H144" s="17"/>
      <c r="I144" s="17"/>
      <c r="J144" s="20"/>
      <c r="K144" s="17"/>
      <c r="L144" s="17"/>
    </row>
    <row r="145" spans="2:12" x14ac:dyDescent="0.25">
      <c r="B145" s="2"/>
      <c r="C145" s="2"/>
      <c r="D145" s="2"/>
      <c r="G145" s="17"/>
      <c r="H145" s="17"/>
      <c r="I145" s="17"/>
      <c r="J145" s="20"/>
      <c r="K145" s="17"/>
      <c r="L145" s="17"/>
    </row>
    <row r="146" spans="2:12" x14ac:dyDescent="0.25">
      <c r="B146" s="2"/>
      <c r="C146" s="2"/>
      <c r="D146" s="2"/>
      <c r="G146" s="17"/>
      <c r="H146" s="17"/>
      <c r="I146" s="17"/>
      <c r="J146" s="20"/>
      <c r="K146" s="17"/>
      <c r="L146" s="17"/>
    </row>
    <row r="147" spans="2:12" x14ac:dyDescent="0.25">
      <c r="B147" s="2"/>
      <c r="C147" s="2"/>
      <c r="D147" s="2"/>
      <c r="G147" s="17"/>
      <c r="H147" s="17"/>
      <c r="I147" s="17"/>
      <c r="J147" s="20"/>
      <c r="K147" s="17"/>
      <c r="L147" s="17"/>
    </row>
    <row r="148" spans="2:12" x14ac:dyDescent="0.25">
      <c r="B148" s="2"/>
      <c r="C148" s="2"/>
      <c r="D148" s="2"/>
      <c r="G148" s="17"/>
      <c r="H148" s="17"/>
      <c r="I148" s="17"/>
      <c r="J148" s="20"/>
      <c r="K148" s="17"/>
      <c r="L148" s="17"/>
    </row>
    <row r="149" spans="2:12" x14ac:dyDescent="0.25">
      <c r="B149" s="2"/>
      <c r="C149" s="2"/>
      <c r="D149" s="2"/>
      <c r="G149" s="17"/>
      <c r="H149" s="17"/>
      <c r="I149" s="17"/>
      <c r="J149" s="20"/>
      <c r="K149" s="17"/>
      <c r="L149" s="17"/>
    </row>
    <row r="150" spans="2:12" x14ac:dyDescent="0.25">
      <c r="B150" s="2"/>
      <c r="C150" s="2"/>
      <c r="D150" s="2"/>
      <c r="G150" s="17"/>
      <c r="H150" s="17"/>
      <c r="I150" s="17"/>
      <c r="J150" s="20"/>
      <c r="K150" s="17"/>
      <c r="L150" s="17"/>
    </row>
    <row r="151" spans="2:12" x14ac:dyDescent="0.25">
      <c r="B151" s="2"/>
      <c r="C151" s="2"/>
      <c r="D151" s="2"/>
      <c r="G151" s="17"/>
      <c r="H151" s="17"/>
      <c r="I151" s="17"/>
      <c r="J151" s="20"/>
      <c r="K151" s="17"/>
      <c r="L151" s="17"/>
    </row>
    <row r="152" spans="2:12" x14ac:dyDescent="0.25">
      <c r="B152" s="2"/>
      <c r="C152" s="2"/>
      <c r="D152" s="2"/>
      <c r="G152" s="17"/>
      <c r="H152" s="17"/>
      <c r="I152" s="17"/>
      <c r="J152" s="20"/>
      <c r="K152" s="17"/>
      <c r="L152" s="17"/>
    </row>
    <row r="153" spans="2:12" x14ac:dyDescent="0.25">
      <c r="B153" s="2"/>
      <c r="C153" s="2"/>
      <c r="D153" s="2"/>
      <c r="G153" s="17"/>
      <c r="H153" s="17"/>
      <c r="I153" s="17"/>
      <c r="J153" s="20"/>
      <c r="K153" s="17"/>
      <c r="L153" s="17"/>
    </row>
    <row r="154" spans="2:12" x14ac:dyDescent="0.25">
      <c r="B154" s="2"/>
      <c r="C154" s="2"/>
      <c r="D154" s="2"/>
      <c r="G154" s="17"/>
      <c r="H154" s="17"/>
      <c r="I154" s="17"/>
      <c r="J154" s="20"/>
      <c r="K154" s="17"/>
      <c r="L154" s="17"/>
    </row>
    <row r="155" spans="2:12" x14ac:dyDescent="0.25">
      <c r="B155" s="2"/>
      <c r="C155" s="2"/>
      <c r="D155" s="2"/>
      <c r="G155" s="17"/>
      <c r="H155" s="17"/>
      <c r="I155" s="17"/>
      <c r="J155" s="20"/>
      <c r="K155" s="17"/>
      <c r="L155" s="17"/>
    </row>
    <row r="156" spans="2:12" x14ac:dyDescent="0.25">
      <c r="B156" s="2"/>
      <c r="C156" s="2"/>
      <c r="D156" s="2"/>
      <c r="G156" s="17"/>
      <c r="H156" s="17"/>
      <c r="I156" s="17"/>
      <c r="J156" s="20"/>
      <c r="K156" s="17"/>
      <c r="L156" s="17"/>
    </row>
    <row r="157" spans="2:12" x14ac:dyDescent="0.25">
      <c r="G157" s="17"/>
      <c r="H157" s="17"/>
      <c r="I157" s="17"/>
      <c r="J157" s="17"/>
      <c r="K157" s="17"/>
      <c r="L157" s="17"/>
    </row>
    <row r="158" spans="2:12" x14ac:dyDescent="0.25">
      <c r="G158" s="17"/>
      <c r="H158" s="17"/>
      <c r="I158" s="17"/>
      <c r="J158" s="17"/>
      <c r="K158" s="17"/>
      <c r="L158" s="17"/>
    </row>
    <row r="159" spans="2:12" x14ac:dyDescent="0.25">
      <c r="G159" s="17"/>
      <c r="H159" s="17"/>
      <c r="I159" s="17"/>
      <c r="J159" s="17"/>
      <c r="K159" s="17"/>
      <c r="L159" s="17"/>
    </row>
    <row r="160" spans="2:12" x14ac:dyDescent="0.25">
      <c r="G160" s="17"/>
      <c r="H160" s="17"/>
      <c r="I160" s="17"/>
      <c r="J160" s="17"/>
      <c r="K160" s="17"/>
      <c r="L160" s="17"/>
    </row>
    <row r="161" spans="7:12" x14ac:dyDescent="0.25">
      <c r="G161" s="17"/>
      <c r="H161" s="17"/>
      <c r="I161" s="17"/>
      <c r="J161" s="17"/>
      <c r="K161" s="17"/>
      <c r="L161" s="17"/>
    </row>
    <row r="162" spans="7:12" x14ac:dyDescent="0.25">
      <c r="G162" s="17"/>
      <c r="H162" s="17"/>
      <c r="I162" s="17"/>
      <c r="J162" s="17"/>
      <c r="K162" s="17"/>
      <c r="L162" s="17"/>
    </row>
    <row r="163" spans="7:12" x14ac:dyDescent="0.25">
      <c r="G163" s="17"/>
      <c r="H163" s="17"/>
      <c r="I163" s="17"/>
      <c r="J163" s="17"/>
      <c r="K163" s="17"/>
      <c r="L163" s="17"/>
    </row>
    <row r="164" spans="7:12" x14ac:dyDescent="0.25">
      <c r="G164" s="17"/>
      <c r="H164" s="17"/>
      <c r="I164" s="17"/>
      <c r="J164" s="17"/>
      <c r="K164" s="17"/>
      <c r="L164" s="17"/>
    </row>
    <row r="165" spans="7:12" x14ac:dyDescent="0.25">
      <c r="G165" s="17"/>
      <c r="H165" s="17"/>
      <c r="I165" s="17"/>
      <c r="J165" s="17"/>
      <c r="K165" s="17"/>
      <c r="L165" s="17"/>
    </row>
    <row r="166" spans="7:12" x14ac:dyDescent="0.25">
      <c r="G166" s="17"/>
      <c r="H166" s="17"/>
      <c r="I166" s="17"/>
      <c r="J166" s="17"/>
      <c r="K166" s="17"/>
      <c r="L166" s="17"/>
    </row>
    <row r="167" spans="7:12" x14ac:dyDescent="0.25">
      <c r="G167" s="17"/>
      <c r="H167" s="17"/>
      <c r="I167" s="17"/>
      <c r="J167" s="17"/>
      <c r="K167" s="17"/>
      <c r="L167" s="17"/>
    </row>
    <row r="168" spans="7:12" x14ac:dyDescent="0.25">
      <c r="G168" s="17"/>
      <c r="H168" s="17"/>
      <c r="I168" s="17"/>
      <c r="J168" s="17"/>
      <c r="K168" s="17"/>
      <c r="L168" s="17"/>
    </row>
    <row r="169" spans="7:12" x14ac:dyDescent="0.25">
      <c r="G169" s="17"/>
      <c r="H169" s="17"/>
      <c r="I169" s="17"/>
      <c r="J169" s="17"/>
      <c r="K169" s="17"/>
      <c r="L169" s="17"/>
    </row>
    <row r="170" spans="7:12" x14ac:dyDescent="0.25">
      <c r="G170" s="17"/>
      <c r="H170" s="17"/>
      <c r="I170" s="17"/>
      <c r="J170" s="17"/>
      <c r="K170" s="17"/>
      <c r="L170" s="17"/>
    </row>
    <row r="171" spans="7:12" x14ac:dyDescent="0.25">
      <c r="G171" s="17"/>
      <c r="H171" s="17"/>
      <c r="I171" s="17"/>
      <c r="J171" s="17"/>
      <c r="K171" s="17"/>
      <c r="L171" s="17"/>
    </row>
    <row r="172" spans="7:12" x14ac:dyDescent="0.25">
      <c r="G172" s="17"/>
      <c r="H172" s="17"/>
      <c r="I172" s="17"/>
      <c r="J172" s="17"/>
      <c r="K172" s="17"/>
      <c r="L172" s="17"/>
    </row>
    <row r="173" spans="7:12" x14ac:dyDescent="0.25">
      <c r="G173" s="17"/>
      <c r="H173" s="17"/>
      <c r="I173" s="17"/>
      <c r="J173" s="17"/>
      <c r="K173" s="17"/>
      <c r="L173" s="17"/>
    </row>
    <row r="174" spans="7:12" x14ac:dyDescent="0.25">
      <c r="G174" s="17"/>
      <c r="H174" s="17"/>
      <c r="I174" s="17"/>
      <c r="J174" s="17"/>
      <c r="K174" s="17"/>
      <c r="L174" s="17"/>
    </row>
    <row r="175" spans="7:12" x14ac:dyDescent="0.25">
      <c r="G175" s="17"/>
      <c r="H175" s="17"/>
      <c r="I175" s="17"/>
      <c r="J175" s="17"/>
      <c r="K175" s="17"/>
      <c r="L175" s="17"/>
    </row>
    <row r="176" spans="7:12" x14ac:dyDescent="0.25">
      <c r="G176" s="17"/>
      <c r="H176" s="17"/>
      <c r="I176" s="17"/>
      <c r="J176" s="17"/>
      <c r="K176" s="17"/>
      <c r="L176" s="17"/>
    </row>
    <row r="177" spans="7:12" x14ac:dyDescent="0.25">
      <c r="G177" s="17"/>
      <c r="H177" s="17"/>
      <c r="I177" s="17"/>
      <c r="J177" s="17"/>
      <c r="K177" s="17"/>
      <c r="L177" s="17"/>
    </row>
    <row r="178" spans="7:12" x14ac:dyDescent="0.25">
      <c r="G178" s="17"/>
      <c r="H178" s="17"/>
      <c r="I178" s="17"/>
      <c r="J178" s="17"/>
      <c r="K178" s="17"/>
      <c r="L178" s="17"/>
    </row>
    <row r="179" spans="7:12" x14ac:dyDescent="0.25">
      <c r="G179" s="17"/>
      <c r="H179" s="17"/>
      <c r="I179" s="17"/>
      <c r="J179" s="17"/>
      <c r="K179" s="17"/>
      <c r="L179" s="17"/>
    </row>
    <row r="180" spans="7:12" x14ac:dyDescent="0.25">
      <c r="G180" s="17"/>
      <c r="H180" s="17"/>
      <c r="I180" s="17"/>
      <c r="J180" s="17"/>
      <c r="K180" s="17"/>
      <c r="L180" s="17"/>
    </row>
    <row r="181" spans="7:12" x14ac:dyDescent="0.25">
      <c r="G181" s="17"/>
      <c r="H181" s="17"/>
      <c r="I181" s="17"/>
      <c r="J181" s="17"/>
      <c r="K181" s="17"/>
      <c r="L181" s="17"/>
    </row>
    <row r="182" spans="7:12" x14ac:dyDescent="0.25">
      <c r="G182" s="17"/>
      <c r="H182" s="17"/>
      <c r="I182" s="17"/>
      <c r="J182" s="17"/>
      <c r="K182" s="17"/>
      <c r="L182" s="17"/>
    </row>
    <row r="183" spans="7:12" x14ac:dyDescent="0.25">
      <c r="G183" s="17"/>
      <c r="H183" s="17"/>
      <c r="I183" s="17"/>
      <c r="J183" s="17"/>
      <c r="K183" s="17"/>
      <c r="L183" s="17"/>
    </row>
    <row r="184" spans="7:12" x14ac:dyDescent="0.25">
      <c r="G184" s="17"/>
      <c r="H184" s="17"/>
      <c r="I184" s="17"/>
      <c r="J184" s="17"/>
      <c r="K184" s="17"/>
      <c r="L184" s="17"/>
    </row>
    <row r="185" spans="7:12" x14ac:dyDescent="0.25">
      <c r="G185" s="17"/>
      <c r="H185" s="17"/>
      <c r="I185" s="17"/>
      <c r="J185" s="17"/>
      <c r="K185" s="17"/>
      <c r="L185" s="17"/>
    </row>
    <row r="186" spans="7:12" x14ac:dyDescent="0.25">
      <c r="G186" s="17"/>
      <c r="H186" s="17"/>
      <c r="I186" s="17"/>
      <c r="J186" s="17"/>
      <c r="K186" s="17"/>
      <c r="L186" s="17"/>
    </row>
    <row r="187" spans="7:12" x14ac:dyDescent="0.25">
      <c r="G187" s="17"/>
      <c r="H187" s="17"/>
      <c r="I187" s="17"/>
      <c r="J187" s="17"/>
      <c r="K187" s="17"/>
      <c r="L187" s="17"/>
    </row>
    <row r="188" spans="7:12" x14ac:dyDescent="0.25">
      <c r="G188" s="17"/>
      <c r="H188" s="17"/>
      <c r="I188" s="17"/>
      <c r="J188" s="17"/>
      <c r="K188" s="17"/>
      <c r="L188" s="17"/>
    </row>
    <row r="189" spans="7:12" x14ac:dyDescent="0.25">
      <c r="G189" s="17"/>
      <c r="H189" s="17"/>
      <c r="I189" s="17"/>
      <c r="J189" s="17"/>
      <c r="K189" s="17"/>
      <c r="L189" s="17"/>
    </row>
    <row r="190" spans="7:12" x14ac:dyDescent="0.25">
      <c r="G190" s="17"/>
      <c r="H190" s="17"/>
      <c r="I190" s="17"/>
      <c r="J190" s="17"/>
      <c r="K190" s="17"/>
      <c r="L190" s="17"/>
    </row>
    <row r="191" spans="7:12" x14ac:dyDescent="0.25">
      <c r="G191" s="17"/>
      <c r="H191" s="17"/>
      <c r="I191" s="17"/>
      <c r="J191" s="17"/>
      <c r="K191" s="17"/>
      <c r="L191" s="17"/>
    </row>
    <row r="192" spans="7:12" x14ac:dyDescent="0.25">
      <c r="G192" s="17"/>
      <c r="H192" s="17"/>
      <c r="I192" s="17"/>
      <c r="J192" s="17"/>
      <c r="K192" s="17"/>
      <c r="L192" s="17"/>
    </row>
    <row r="193" spans="7:12" x14ac:dyDescent="0.25">
      <c r="G193" s="17"/>
      <c r="H193" s="17"/>
      <c r="I193" s="17"/>
      <c r="J193" s="17"/>
      <c r="K193" s="17"/>
      <c r="L193" s="17"/>
    </row>
    <row r="194" spans="7:12" x14ac:dyDescent="0.25">
      <c r="G194" s="17"/>
      <c r="H194" s="17"/>
      <c r="I194" s="17"/>
      <c r="J194" s="17"/>
      <c r="K194" s="17"/>
      <c r="L194" s="17"/>
    </row>
    <row r="195" spans="7:12" x14ac:dyDescent="0.25">
      <c r="G195" s="17"/>
      <c r="H195" s="17"/>
      <c r="I195" s="17"/>
      <c r="J195" s="17"/>
      <c r="K195" s="17"/>
      <c r="L195" s="17"/>
    </row>
    <row r="196" spans="7:12" x14ac:dyDescent="0.25">
      <c r="G196" s="17"/>
      <c r="H196" s="17"/>
      <c r="I196" s="17"/>
      <c r="J196" s="17"/>
      <c r="K196" s="17"/>
      <c r="L196" s="17"/>
    </row>
    <row r="197" spans="7:12" x14ac:dyDescent="0.25">
      <c r="G197" s="17"/>
      <c r="H197" s="17"/>
      <c r="I197" s="17"/>
      <c r="J197" s="17"/>
      <c r="K197" s="17"/>
      <c r="L197" s="17"/>
    </row>
    <row r="198" spans="7:12" x14ac:dyDescent="0.25">
      <c r="G198" s="17"/>
      <c r="H198" s="17"/>
      <c r="I198" s="17"/>
      <c r="J198" s="17"/>
      <c r="K198" s="17"/>
      <c r="L198" s="17"/>
    </row>
    <row r="199" spans="7:12" x14ac:dyDescent="0.25">
      <c r="G199" s="17"/>
      <c r="H199" s="17"/>
      <c r="I199" s="17"/>
      <c r="J199" s="17"/>
      <c r="K199" s="17"/>
      <c r="L199" s="17"/>
    </row>
    <row r="200" spans="7:12" x14ac:dyDescent="0.25">
      <c r="G200" s="17"/>
      <c r="H200" s="17"/>
      <c r="I200" s="17"/>
      <c r="J200" s="17"/>
      <c r="K200" s="17"/>
      <c r="L200" s="17"/>
    </row>
    <row r="201" spans="7:12" x14ac:dyDescent="0.25">
      <c r="G201" s="17"/>
      <c r="H201" s="17"/>
      <c r="I201" s="17"/>
      <c r="J201" s="17"/>
      <c r="K201" s="17"/>
      <c r="L201" s="17"/>
    </row>
    <row r="202" spans="7:12" x14ac:dyDescent="0.25">
      <c r="G202" s="17"/>
      <c r="H202" s="17"/>
      <c r="I202" s="17"/>
      <c r="J202" s="17"/>
      <c r="K202" s="17"/>
      <c r="L202" s="17"/>
    </row>
    <row r="203" spans="7:12" x14ac:dyDescent="0.25">
      <c r="G203" s="17"/>
      <c r="H203" s="17"/>
      <c r="I203" s="17"/>
      <c r="J203" s="17"/>
      <c r="K203" s="17"/>
      <c r="L203" s="17"/>
    </row>
    <row r="204" spans="7:12" x14ac:dyDescent="0.25">
      <c r="G204" s="17"/>
      <c r="H204" s="17"/>
      <c r="I204" s="17"/>
      <c r="J204" s="17"/>
      <c r="K204" s="17"/>
      <c r="L204" s="17"/>
    </row>
    <row r="205" spans="7:12" x14ac:dyDescent="0.25">
      <c r="G205" s="17"/>
      <c r="H205" s="17"/>
      <c r="I205" s="17"/>
      <c r="J205" s="17"/>
      <c r="K205" s="17"/>
      <c r="L205" s="17"/>
    </row>
    <row r="206" spans="7:12" x14ac:dyDescent="0.25">
      <c r="G206" s="17"/>
      <c r="H206" s="17"/>
      <c r="I206" s="17"/>
      <c r="J206" s="17"/>
      <c r="K206" s="17"/>
      <c r="L206" s="17"/>
    </row>
    <row r="207" spans="7:12" x14ac:dyDescent="0.25">
      <c r="G207" s="17"/>
      <c r="H207" s="17"/>
      <c r="I207" s="17"/>
      <c r="J207" s="17"/>
      <c r="K207" s="17"/>
      <c r="L207" s="17"/>
    </row>
    <row r="208" spans="7:12" x14ac:dyDescent="0.25">
      <c r="G208" s="17"/>
      <c r="H208" s="17"/>
      <c r="I208" s="17"/>
      <c r="J208" s="17"/>
      <c r="K208" s="17"/>
      <c r="L208" s="17"/>
    </row>
    <row r="209" spans="7:12" x14ac:dyDescent="0.25">
      <c r="G209" s="17"/>
      <c r="H209" s="17"/>
      <c r="I209" s="17"/>
      <c r="J209" s="17"/>
      <c r="K209" s="17"/>
      <c r="L209" s="17"/>
    </row>
    <row r="210" spans="7:12" x14ac:dyDescent="0.25">
      <c r="G210" s="17"/>
      <c r="H210" s="17"/>
      <c r="I210" s="17"/>
      <c r="J210" s="17"/>
      <c r="K210" s="17"/>
      <c r="L210" s="17"/>
    </row>
    <row r="211" spans="7:12" x14ac:dyDescent="0.25">
      <c r="G211" s="17"/>
      <c r="H211" s="17"/>
      <c r="I211" s="17"/>
      <c r="J211" s="17"/>
      <c r="K211" s="17"/>
      <c r="L211" s="17"/>
    </row>
    <row r="212" spans="7:12" x14ac:dyDescent="0.25">
      <c r="G212" s="17"/>
      <c r="H212" s="17"/>
      <c r="I212" s="17"/>
      <c r="J212" s="17"/>
      <c r="K212" s="17"/>
      <c r="L212" s="17"/>
    </row>
    <row r="213" spans="7:12" x14ac:dyDescent="0.25">
      <c r="G213" s="17"/>
      <c r="H213" s="17"/>
      <c r="I213" s="17"/>
      <c r="J213" s="17"/>
      <c r="K213" s="17"/>
      <c r="L213" s="17"/>
    </row>
    <row r="214" spans="7:12" x14ac:dyDescent="0.25">
      <c r="G214" s="17"/>
      <c r="H214" s="17"/>
      <c r="I214" s="17"/>
      <c r="J214" s="17"/>
      <c r="K214" s="17"/>
      <c r="L214" s="17"/>
    </row>
    <row r="215" spans="7:12" x14ac:dyDescent="0.25">
      <c r="G215" s="17"/>
      <c r="H215" s="17"/>
      <c r="I215" s="17"/>
      <c r="J215" s="17"/>
      <c r="K215" s="17"/>
      <c r="L215" s="17"/>
    </row>
    <row r="216" spans="7:12" x14ac:dyDescent="0.25">
      <c r="G216" s="17"/>
      <c r="H216" s="17"/>
      <c r="I216" s="17"/>
      <c r="J216" s="17"/>
      <c r="K216" s="17"/>
      <c r="L216" s="17"/>
    </row>
    <row r="217" spans="7:12" x14ac:dyDescent="0.25">
      <c r="G217" s="17"/>
      <c r="H217" s="17"/>
      <c r="I217" s="17"/>
      <c r="J217" s="17"/>
      <c r="K217" s="17"/>
      <c r="L217" s="17"/>
    </row>
    <row r="218" spans="7:12" x14ac:dyDescent="0.25">
      <c r="G218" s="17"/>
      <c r="H218" s="17"/>
      <c r="I218" s="17"/>
      <c r="J218" s="17"/>
      <c r="K218" s="17"/>
      <c r="L218" s="17"/>
    </row>
    <row r="219" spans="7:12" x14ac:dyDescent="0.25">
      <c r="G219" s="17"/>
      <c r="H219" s="17"/>
      <c r="I219" s="17"/>
      <c r="J219" s="17"/>
      <c r="K219" s="17"/>
      <c r="L219" s="17"/>
    </row>
    <row r="220" spans="7:12" x14ac:dyDescent="0.25">
      <c r="G220" s="17"/>
      <c r="H220" s="17"/>
      <c r="I220" s="17"/>
      <c r="J220" s="17"/>
      <c r="K220" s="17"/>
      <c r="L220" s="17"/>
    </row>
    <row r="221" spans="7:12" x14ac:dyDescent="0.25">
      <c r="G221" s="17"/>
      <c r="H221" s="17"/>
      <c r="I221" s="17"/>
      <c r="J221" s="17"/>
      <c r="K221" s="17"/>
      <c r="L221" s="17"/>
    </row>
    <row r="222" spans="7:12" x14ac:dyDescent="0.25">
      <c r="G222" s="17"/>
      <c r="H222" s="17"/>
      <c r="I222" s="17"/>
      <c r="J222" s="17"/>
      <c r="K222" s="17"/>
      <c r="L222" s="17"/>
    </row>
    <row r="223" spans="7:12" x14ac:dyDescent="0.25">
      <c r="G223" s="17"/>
      <c r="H223" s="17"/>
      <c r="I223" s="17"/>
      <c r="J223" s="17"/>
      <c r="K223" s="17"/>
      <c r="L223" s="17"/>
    </row>
    <row r="224" spans="7:12" x14ac:dyDescent="0.25">
      <c r="G224" s="17"/>
      <c r="H224" s="17"/>
      <c r="I224" s="17"/>
      <c r="J224" s="17"/>
      <c r="K224" s="17"/>
      <c r="L224" s="17"/>
    </row>
    <row r="225" spans="7:12" x14ac:dyDescent="0.25">
      <c r="G225" s="17"/>
      <c r="H225" s="17"/>
      <c r="I225" s="17"/>
      <c r="J225" s="17"/>
      <c r="K225" s="17"/>
      <c r="L225" s="17"/>
    </row>
    <row r="226" spans="7:12" x14ac:dyDescent="0.25">
      <c r="G226" s="17"/>
      <c r="H226" s="17"/>
      <c r="I226" s="17"/>
      <c r="J226" s="17"/>
      <c r="K226" s="17"/>
      <c r="L226" s="17"/>
    </row>
    <row r="227" spans="7:12" x14ac:dyDescent="0.25">
      <c r="G227" s="17"/>
      <c r="H227" s="17"/>
      <c r="I227" s="17"/>
      <c r="J227" s="17"/>
      <c r="K227" s="17"/>
      <c r="L227" s="17"/>
    </row>
    <row r="228" spans="7:12" x14ac:dyDescent="0.25">
      <c r="G228" s="17"/>
      <c r="H228" s="17"/>
      <c r="I228" s="17"/>
      <c r="J228" s="17"/>
      <c r="K228" s="17"/>
      <c r="L228" s="17"/>
    </row>
    <row r="229" spans="7:12" x14ac:dyDescent="0.25">
      <c r="G229" s="17"/>
      <c r="H229" s="17"/>
      <c r="I229" s="17"/>
      <c r="J229" s="17"/>
      <c r="K229" s="17"/>
      <c r="L229" s="17"/>
    </row>
    <row r="230" spans="7:12" x14ac:dyDescent="0.25">
      <c r="G230" s="17"/>
      <c r="H230" s="17"/>
      <c r="I230" s="17"/>
      <c r="J230" s="17"/>
      <c r="K230" s="17"/>
      <c r="L230" s="17"/>
    </row>
    <row r="231" spans="7:12" x14ac:dyDescent="0.25">
      <c r="G231" s="17"/>
      <c r="H231" s="17"/>
      <c r="I231" s="17"/>
      <c r="J231" s="17"/>
      <c r="K231" s="17"/>
      <c r="L231" s="17"/>
    </row>
    <row r="232" spans="7:12" x14ac:dyDescent="0.25">
      <c r="G232" s="17"/>
      <c r="H232" s="17"/>
      <c r="I232" s="17"/>
      <c r="J232" s="17"/>
      <c r="K232" s="17"/>
      <c r="L232" s="17"/>
    </row>
    <row r="233" spans="7:12" x14ac:dyDescent="0.25">
      <c r="G233" s="17"/>
      <c r="H233" s="17"/>
      <c r="I233" s="17"/>
      <c r="J233" s="17"/>
      <c r="K233" s="17"/>
      <c r="L233" s="17"/>
    </row>
    <row r="234" spans="7:12" x14ac:dyDescent="0.25">
      <c r="G234" s="17"/>
      <c r="H234" s="17"/>
      <c r="I234" s="17"/>
      <c r="J234" s="17"/>
      <c r="K234" s="17"/>
      <c r="L234" s="17"/>
    </row>
    <row r="235" spans="7:12" x14ac:dyDescent="0.25">
      <c r="G235" s="17"/>
      <c r="H235" s="17"/>
      <c r="I235" s="17"/>
      <c r="J235" s="17"/>
      <c r="K235" s="17"/>
      <c r="L235" s="17"/>
    </row>
    <row r="236" spans="7:12" x14ac:dyDescent="0.25">
      <c r="G236" s="17"/>
      <c r="H236" s="17"/>
      <c r="I236" s="17"/>
      <c r="J236" s="17"/>
      <c r="K236" s="17"/>
      <c r="L236" s="17"/>
    </row>
    <row r="237" spans="7:12" x14ac:dyDescent="0.25">
      <c r="G237" s="17"/>
      <c r="H237" s="17"/>
      <c r="I237" s="17"/>
      <c r="J237" s="17"/>
      <c r="K237" s="17"/>
      <c r="L237" s="17"/>
    </row>
    <row r="238" spans="7:12" x14ac:dyDescent="0.25">
      <c r="G238" s="17"/>
      <c r="H238" s="17"/>
      <c r="I238" s="17"/>
      <c r="J238" s="17"/>
      <c r="K238" s="17"/>
      <c r="L238" s="17"/>
    </row>
    <row r="239" spans="7:12" x14ac:dyDescent="0.25">
      <c r="G239" s="17"/>
      <c r="H239" s="17"/>
      <c r="I239" s="17"/>
      <c r="J239" s="17"/>
      <c r="K239" s="17"/>
      <c r="L239" s="17"/>
    </row>
    <row r="240" spans="7:12" x14ac:dyDescent="0.25">
      <c r="G240" s="17"/>
      <c r="H240" s="17"/>
      <c r="I240" s="17"/>
      <c r="J240" s="17"/>
      <c r="K240" s="17"/>
      <c r="L240" s="17"/>
    </row>
    <row r="241" spans="7:12" x14ac:dyDescent="0.25">
      <c r="G241" s="17"/>
      <c r="H241" s="17"/>
      <c r="I241" s="17"/>
      <c r="J241" s="17"/>
      <c r="K241" s="17"/>
      <c r="L241" s="17"/>
    </row>
    <row r="242" spans="7:12" x14ac:dyDescent="0.25">
      <c r="G242" s="17"/>
      <c r="H242" s="17"/>
      <c r="I242" s="17"/>
      <c r="J242" s="17"/>
      <c r="K242" s="17"/>
      <c r="L242" s="17"/>
    </row>
    <row r="243" spans="7:12" x14ac:dyDescent="0.25">
      <c r="G243" s="17"/>
      <c r="H243" s="17"/>
      <c r="I243" s="17"/>
      <c r="J243" s="17"/>
      <c r="K243" s="17"/>
      <c r="L243" s="17"/>
    </row>
    <row r="244" spans="7:12" x14ac:dyDescent="0.25">
      <c r="G244" s="17"/>
      <c r="H244" s="17"/>
      <c r="I244" s="17"/>
      <c r="J244" s="17"/>
      <c r="K244" s="17"/>
      <c r="L244" s="17"/>
    </row>
    <row r="245" spans="7:12" x14ac:dyDescent="0.25">
      <c r="G245" s="17"/>
      <c r="H245" s="17"/>
      <c r="I245" s="17"/>
      <c r="J245" s="17"/>
      <c r="K245" s="17"/>
      <c r="L245" s="17"/>
    </row>
    <row r="246" spans="7:12" x14ac:dyDescent="0.25">
      <c r="G246" s="17"/>
      <c r="H246" s="17"/>
      <c r="I246" s="17"/>
      <c r="J246" s="17"/>
      <c r="K246" s="17"/>
      <c r="L246" s="17"/>
    </row>
    <row r="247" spans="7:12" x14ac:dyDescent="0.25">
      <c r="G247" s="17"/>
      <c r="H247" s="17"/>
      <c r="I247" s="17"/>
      <c r="J247" s="17"/>
      <c r="K247" s="17"/>
      <c r="L247" s="17"/>
    </row>
    <row r="248" spans="7:12" x14ac:dyDescent="0.25">
      <c r="G248" s="17"/>
      <c r="H248" s="17"/>
      <c r="I248" s="17"/>
      <c r="J248" s="17"/>
      <c r="K248" s="17"/>
      <c r="L248" s="17"/>
    </row>
    <row r="249" spans="7:12" x14ac:dyDescent="0.25">
      <c r="G249" s="17"/>
      <c r="H249" s="17"/>
      <c r="I249" s="17"/>
      <c r="J249" s="17"/>
      <c r="K249" s="17"/>
      <c r="L249" s="17"/>
    </row>
    <row r="250" spans="7:12" x14ac:dyDescent="0.25">
      <c r="G250" s="17"/>
      <c r="H250" s="17"/>
      <c r="I250" s="17"/>
      <c r="J250" s="17"/>
      <c r="K250" s="17"/>
      <c r="L250" s="17"/>
    </row>
    <row r="251" spans="7:12" x14ac:dyDescent="0.25">
      <c r="G251" s="17"/>
      <c r="H251" s="17"/>
      <c r="I251" s="17"/>
      <c r="J251" s="17"/>
      <c r="K251" s="17"/>
      <c r="L251" s="17"/>
    </row>
    <row r="252" spans="7:12" x14ac:dyDescent="0.25">
      <c r="G252" s="17"/>
      <c r="H252" s="17"/>
      <c r="I252" s="17"/>
      <c r="J252" s="17"/>
      <c r="K252" s="17"/>
      <c r="L252" s="17"/>
    </row>
    <row r="253" spans="7:12" x14ac:dyDescent="0.25">
      <c r="G253" s="17"/>
      <c r="H253" s="17"/>
      <c r="I253" s="17"/>
      <c r="J253" s="17"/>
      <c r="K253" s="17"/>
      <c r="L253" s="17"/>
    </row>
    <row r="254" spans="7:12" x14ac:dyDescent="0.25">
      <c r="G254" s="17"/>
      <c r="H254" s="17"/>
      <c r="I254" s="17"/>
      <c r="J254" s="17"/>
      <c r="K254" s="17"/>
      <c r="L254" s="17"/>
    </row>
    <row r="255" spans="7:12" x14ac:dyDescent="0.25">
      <c r="G255" s="17"/>
      <c r="H255" s="17"/>
      <c r="I255" s="17"/>
      <c r="J255" s="17"/>
      <c r="K255" s="17"/>
      <c r="L255" s="17"/>
    </row>
    <row r="256" spans="7:12" x14ac:dyDescent="0.25">
      <c r="G256" s="17"/>
      <c r="H256" s="17"/>
      <c r="I256" s="17"/>
      <c r="J256" s="17"/>
      <c r="K256" s="17"/>
      <c r="L256" s="17"/>
    </row>
    <row r="257" spans="7:12" x14ac:dyDescent="0.25">
      <c r="G257" s="17"/>
      <c r="H257" s="17"/>
      <c r="I257" s="17"/>
      <c r="J257" s="17"/>
      <c r="K257" s="17"/>
      <c r="L257" s="17"/>
    </row>
    <row r="258" spans="7:12" x14ac:dyDescent="0.25">
      <c r="G258" s="17"/>
      <c r="H258" s="17"/>
      <c r="I258" s="17"/>
      <c r="J258" s="17"/>
      <c r="K258" s="17"/>
      <c r="L258" s="17"/>
    </row>
    <row r="259" spans="7:12" x14ac:dyDescent="0.25">
      <c r="G259" s="17"/>
      <c r="H259" s="17"/>
      <c r="I259" s="17"/>
      <c r="J259" s="17"/>
      <c r="K259" s="17"/>
      <c r="L259" s="17"/>
    </row>
    <row r="260" spans="7:12" x14ac:dyDescent="0.25">
      <c r="G260" s="17"/>
      <c r="H260" s="17"/>
      <c r="I260" s="17"/>
      <c r="J260" s="17"/>
      <c r="K260" s="17"/>
      <c r="L260" s="17"/>
    </row>
    <row r="261" spans="7:12" x14ac:dyDescent="0.25">
      <c r="G261" s="17"/>
      <c r="H261" s="17"/>
      <c r="I261" s="17"/>
      <c r="J261" s="17"/>
      <c r="K261" s="17"/>
      <c r="L261" s="17"/>
    </row>
    <row r="262" spans="7:12" x14ac:dyDescent="0.25">
      <c r="G262" s="17"/>
      <c r="H262" s="17"/>
      <c r="I262" s="17"/>
      <c r="J262" s="17"/>
      <c r="K262" s="17"/>
      <c r="L262" s="17"/>
    </row>
    <row r="263" spans="7:12" x14ac:dyDescent="0.25">
      <c r="G263" s="17"/>
      <c r="H263" s="17"/>
      <c r="I263" s="17"/>
      <c r="J263" s="17"/>
      <c r="K263" s="17"/>
      <c r="L263" s="17"/>
    </row>
    <row r="264" spans="7:12" x14ac:dyDescent="0.25">
      <c r="G264" s="17"/>
      <c r="H264" s="17"/>
      <c r="I264" s="17"/>
      <c r="J264" s="17"/>
      <c r="K264" s="17"/>
      <c r="L264" s="17"/>
    </row>
    <row r="265" spans="7:12" x14ac:dyDescent="0.25">
      <c r="G265" s="17"/>
      <c r="H265" s="17"/>
      <c r="I265" s="17"/>
      <c r="J265" s="17"/>
      <c r="K265" s="17"/>
      <c r="L265" s="17"/>
    </row>
    <row r="266" spans="7:12" x14ac:dyDescent="0.25">
      <c r="G266" s="17"/>
      <c r="H266" s="17"/>
      <c r="I266" s="17"/>
      <c r="J266" s="17"/>
      <c r="K266" s="17"/>
      <c r="L266" s="17"/>
    </row>
    <row r="267" spans="7:12" x14ac:dyDescent="0.25">
      <c r="G267" s="17"/>
      <c r="H267" s="17"/>
      <c r="I267" s="17"/>
      <c r="J267" s="17"/>
      <c r="K267" s="17"/>
      <c r="L267" s="17"/>
    </row>
    <row r="268" spans="7:12" x14ac:dyDescent="0.25">
      <c r="G268" s="17"/>
      <c r="H268" s="17"/>
      <c r="I268" s="17"/>
      <c r="J268" s="17"/>
      <c r="K268" s="17"/>
      <c r="L268" s="17"/>
    </row>
    <row r="269" spans="7:12" x14ac:dyDescent="0.25">
      <c r="G269" s="17"/>
      <c r="H269" s="17"/>
      <c r="I269" s="17"/>
      <c r="J269" s="17"/>
      <c r="K269" s="17"/>
      <c r="L269" s="17"/>
    </row>
    <row r="270" spans="7:12" x14ac:dyDescent="0.25">
      <c r="G270" s="17"/>
      <c r="H270" s="17"/>
      <c r="I270" s="17"/>
      <c r="J270" s="17"/>
      <c r="K270" s="17"/>
      <c r="L270" s="17"/>
    </row>
    <row r="271" spans="7:12" x14ac:dyDescent="0.25">
      <c r="G271" s="17"/>
      <c r="H271" s="17"/>
      <c r="I271" s="17"/>
      <c r="J271" s="17"/>
      <c r="K271" s="17"/>
      <c r="L271" s="17"/>
    </row>
    <row r="272" spans="7:12" x14ac:dyDescent="0.25">
      <c r="G272" s="17"/>
      <c r="H272" s="17"/>
      <c r="I272" s="17"/>
      <c r="J272" s="17"/>
      <c r="K272" s="17"/>
      <c r="L272" s="17"/>
    </row>
    <row r="273" spans="7:12" x14ac:dyDescent="0.25">
      <c r="G273" s="17"/>
      <c r="H273" s="17"/>
      <c r="I273" s="17"/>
      <c r="J273" s="17"/>
      <c r="K273" s="17"/>
      <c r="L273" s="17"/>
    </row>
    <row r="274" spans="7:12" x14ac:dyDescent="0.25">
      <c r="G274" s="17"/>
      <c r="H274" s="17"/>
      <c r="I274" s="17"/>
      <c r="J274" s="17"/>
      <c r="K274" s="17"/>
      <c r="L274" s="17"/>
    </row>
    <row r="275" spans="7:12" x14ac:dyDescent="0.25">
      <c r="G275" s="17"/>
      <c r="H275" s="17"/>
      <c r="I275" s="17"/>
      <c r="J275" s="17"/>
      <c r="K275" s="17"/>
      <c r="L275" s="17"/>
    </row>
    <row r="276" spans="7:12" x14ac:dyDescent="0.25">
      <c r="G276" s="17"/>
      <c r="H276" s="17"/>
      <c r="I276" s="17"/>
      <c r="J276" s="17"/>
      <c r="K276" s="17"/>
      <c r="L276" s="17"/>
    </row>
    <row r="277" spans="7:12" x14ac:dyDescent="0.25">
      <c r="G277" s="17"/>
      <c r="H277" s="17"/>
      <c r="I277" s="17"/>
      <c r="J277" s="17"/>
      <c r="K277" s="17"/>
      <c r="L277" s="17"/>
    </row>
    <row r="278" spans="7:12" x14ac:dyDescent="0.25">
      <c r="G278" s="17"/>
      <c r="H278" s="17"/>
      <c r="I278" s="17"/>
      <c r="J278" s="17"/>
      <c r="K278" s="17"/>
      <c r="L278" s="17"/>
    </row>
    <row r="279" spans="7:12" x14ac:dyDescent="0.25">
      <c r="G279" s="17"/>
      <c r="H279" s="17"/>
      <c r="I279" s="17"/>
      <c r="J279" s="17"/>
      <c r="K279" s="17"/>
      <c r="L279" s="17"/>
    </row>
    <row r="280" spans="7:12" x14ac:dyDescent="0.25">
      <c r="G280" s="17"/>
      <c r="H280" s="17"/>
      <c r="I280" s="17"/>
      <c r="J280" s="17"/>
      <c r="K280" s="17"/>
      <c r="L280" s="17"/>
    </row>
    <row r="281" spans="7:12" x14ac:dyDescent="0.25">
      <c r="G281" s="17"/>
      <c r="H281" s="17"/>
      <c r="I281" s="17"/>
      <c r="J281" s="17"/>
      <c r="K281" s="17"/>
      <c r="L281" s="17"/>
    </row>
    <row r="282" spans="7:12" x14ac:dyDescent="0.25">
      <c r="G282" s="17"/>
      <c r="H282" s="17"/>
      <c r="I282" s="17"/>
      <c r="J282" s="17"/>
      <c r="K282" s="17"/>
      <c r="L282" s="17"/>
    </row>
    <row r="283" spans="7:12" x14ac:dyDescent="0.25">
      <c r="G283" s="17"/>
      <c r="H283" s="17"/>
      <c r="I283" s="17"/>
      <c r="J283" s="17"/>
      <c r="K283" s="17"/>
      <c r="L283" s="17"/>
    </row>
    <row r="284" spans="7:12" x14ac:dyDescent="0.25">
      <c r="G284" s="17"/>
      <c r="H284" s="17"/>
      <c r="I284" s="17"/>
      <c r="J284" s="17"/>
      <c r="K284" s="17"/>
      <c r="L284" s="17"/>
    </row>
    <row r="285" spans="7:12" x14ac:dyDescent="0.25">
      <c r="G285" s="17"/>
      <c r="H285" s="17"/>
      <c r="I285" s="17"/>
      <c r="J285" s="17"/>
      <c r="K285" s="17"/>
      <c r="L285" s="17"/>
    </row>
    <row r="286" spans="7:12" x14ac:dyDescent="0.25">
      <c r="G286" s="17"/>
      <c r="H286" s="17"/>
      <c r="I286" s="17"/>
      <c r="J286" s="17"/>
      <c r="K286" s="17"/>
      <c r="L286" s="17"/>
    </row>
    <row r="287" spans="7:12" x14ac:dyDescent="0.25">
      <c r="G287" s="17"/>
      <c r="H287" s="17"/>
      <c r="I287" s="17"/>
      <c r="J287" s="17"/>
      <c r="K287" s="17"/>
      <c r="L287" s="17"/>
    </row>
    <row r="288" spans="7:12" x14ac:dyDescent="0.25">
      <c r="G288" s="17"/>
      <c r="H288" s="17"/>
      <c r="I288" s="17"/>
      <c r="J288" s="17"/>
      <c r="K288" s="17"/>
      <c r="L288" s="17"/>
    </row>
    <row r="289" spans="7:12" x14ac:dyDescent="0.25">
      <c r="G289" s="17"/>
      <c r="H289" s="17"/>
      <c r="I289" s="17"/>
      <c r="J289" s="17"/>
      <c r="K289" s="17"/>
      <c r="L289" s="17"/>
    </row>
    <row r="290" spans="7:12" x14ac:dyDescent="0.25">
      <c r="G290" s="17"/>
      <c r="H290" s="17"/>
      <c r="I290" s="17"/>
      <c r="J290" s="17"/>
      <c r="K290" s="17"/>
      <c r="L290" s="17"/>
    </row>
    <row r="291" spans="7:12" x14ac:dyDescent="0.25">
      <c r="G291" s="17"/>
      <c r="H291" s="17"/>
      <c r="I291" s="17"/>
      <c r="J291" s="17"/>
      <c r="K291" s="17"/>
      <c r="L291" s="17"/>
    </row>
    <row r="292" spans="7:12" x14ac:dyDescent="0.25">
      <c r="G292" s="17"/>
      <c r="H292" s="17"/>
      <c r="I292" s="17"/>
      <c r="J292" s="17"/>
      <c r="K292" s="17"/>
      <c r="L292" s="17"/>
    </row>
    <row r="293" spans="7:12" x14ac:dyDescent="0.25">
      <c r="G293" s="17"/>
      <c r="H293" s="17"/>
      <c r="I293" s="17"/>
      <c r="J293" s="17"/>
      <c r="K293" s="17"/>
      <c r="L293" s="17"/>
    </row>
    <row r="294" spans="7:12" x14ac:dyDescent="0.25">
      <c r="G294" s="17"/>
      <c r="H294" s="17"/>
      <c r="I294" s="17"/>
      <c r="J294" s="17"/>
      <c r="K294" s="17"/>
      <c r="L294" s="17"/>
    </row>
    <row r="295" spans="7:12" x14ac:dyDescent="0.25">
      <c r="G295" s="17"/>
      <c r="H295" s="17"/>
      <c r="I295" s="17"/>
      <c r="J295" s="17"/>
      <c r="K295" s="17"/>
      <c r="L295" s="17"/>
    </row>
    <row r="296" spans="7:12" x14ac:dyDescent="0.25">
      <c r="G296" s="17"/>
      <c r="H296" s="17"/>
      <c r="I296" s="17"/>
      <c r="J296" s="17"/>
      <c r="K296" s="17"/>
      <c r="L296" s="17"/>
    </row>
    <row r="297" spans="7:12" x14ac:dyDescent="0.25">
      <c r="G297" s="17"/>
      <c r="H297" s="17"/>
      <c r="I297" s="17"/>
      <c r="J297" s="17"/>
      <c r="K297" s="17"/>
      <c r="L297" s="17"/>
    </row>
    <row r="298" spans="7:12" x14ac:dyDescent="0.25">
      <c r="G298" s="17"/>
      <c r="H298" s="17"/>
      <c r="I298" s="17"/>
      <c r="J298" s="17"/>
      <c r="K298" s="17"/>
      <c r="L298" s="17"/>
    </row>
    <row r="299" spans="7:12" x14ac:dyDescent="0.25">
      <c r="G299" s="17"/>
      <c r="H299" s="17"/>
      <c r="I299" s="17"/>
      <c r="J299" s="17"/>
      <c r="K299" s="17"/>
      <c r="L299" s="17"/>
    </row>
    <row r="300" spans="7:12" x14ac:dyDescent="0.25">
      <c r="G300" s="17"/>
      <c r="H300" s="17"/>
      <c r="I300" s="17"/>
      <c r="J300" s="17"/>
      <c r="K300" s="17"/>
      <c r="L300" s="17"/>
    </row>
    <row r="301" spans="7:12" x14ac:dyDescent="0.25">
      <c r="G301" s="17"/>
      <c r="H301" s="17"/>
      <c r="I301" s="17"/>
      <c r="J301" s="17"/>
      <c r="K301" s="17"/>
      <c r="L301" s="17"/>
    </row>
    <row r="302" spans="7:12" x14ac:dyDescent="0.25">
      <c r="G302" s="17"/>
      <c r="H302" s="17"/>
      <c r="I302" s="17"/>
      <c r="J302" s="17"/>
      <c r="K302" s="17"/>
      <c r="L302" s="17"/>
    </row>
  </sheetData>
  <sheetProtection password="E033" sheet="1" objects="1" scenarios="1"/>
  <mergeCells count="8">
    <mergeCell ref="A69:I69"/>
    <mergeCell ref="A71:A90"/>
    <mergeCell ref="B61:C61"/>
    <mergeCell ref="D61:E61"/>
    <mergeCell ref="F61:G61"/>
    <mergeCell ref="H61:I61"/>
    <mergeCell ref="C22:E22"/>
    <mergeCell ref="C53:E5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workbookViewId="0">
      <selection activeCell="C17" sqref="C17"/>
    </sheetView>
  </sheetViews>
  <sheetFormatPr defaultRowHeight="15" x14ac:dyDescent="0.25"/>
  <cols>
    <col min="2" max="2" width="10.140625" bestFit="1" customWidth="1"/>
    <col min="3" max="3" width="11.85546875" bestFit="1" customWidth="1"/>
    <col min="4" max="4" width="11" customWidth="1"/>
    <col min="5" max="5" width="10.7109375" customWidth="1"/>
    <col min="6" max="6" width="10.140625" bestFit="1" customWidth="1"/>
    <col min="9" max="9" width="15.5703125" customWidth="1"/>
    <col min="258" max="258" width="10.140625" bestFit="1" customWidth="1"/>
    <col min="259" max="259" width="11.85546875" bestFit="1" customWidth="1"/>
    <col min="260" max="260" width="11" customWidth="1"/>
    <col min="262" max="262" width="10.140625" bestFit="1" customWidth="1"/>
    <col min="265" max="265" width="15.5703125" customWidth="1"/>
    <col min="514" max="514" width="10.140625" bestFit="1" customWidth="1"/>
    <col min="515" max="515" width="11.85546875" bestFit="1" customWidth="1"/>
    <col min="516" max="516" width="11" customWidth="1"/>
    <col min="518" max="518" width="10.140625" bestFit="1" customWidth="1"/>
    <col min="521" max="521" width="15.5703125" customWidth="1"/>
    <col min="770" max="770" width="10.140625" bestFit="1" customWidth="1"/>
    <col min="771" max="771" width="11.85546875" bestFit="1" customWidth="1"/>
    <col min="772" max="772" width="11" customWidth="1"/>
    <col min="774" max="774" width="10.140625" bestFit="1" customWidth="1"/>
    <col min="777" max="777" width="15.5703125" customWidth="1"/>
    <col min="1026" max="1026" width="10.140625" bestFit="1" customWidth="1"/>
    <col min="1027" max="1027" width="11.85546875" bestFit="1" customWidth="1"/>
    <col min="1028" max="1028" width="11" customWidth="1"/>
    <col min="1030" max="1030" width="10.140625" bestFit="1" customWidth="1"/>
    <col min="1033" max="1033" width="15.5703125" customWidth="1"/>
    <col min="1282" max="1282" width="10.140625" bestFit="1" customWidth="1"/>
    <col min="1283" max="1283" width="11.85546875" bestFit="1" customWidth="1"/>
    <col min="1284" max="1284" width="11" customWidth="1"/>
    <col min="1286" max="1286" width="10.140625" bestFit="1" customWidth="1"/>
    <col min="1289" max="1289" width="15.5703125" customWidth="1"/>
    <col min="1538" max="1538" width="10.140625" bestFit="1" customWidth="1"/>
    <col min="1539" max="1539" width="11.85546875" bestFit="1" customWidth="1"/>
    <col min="1540" max="1540" width="11" customWidth="1"/>
    <col min="1542" max="1542" width="10.140625" bestFit="1" customWidth="1"/>
    <col min="1545" max="1545" width="15.5703125" customWidth="1"/>
    <col min="1794" max="1794" width="10.140625" bestFit="1" customWidth="1"/>
    <col min="1795" max="1795" width="11.85546875" bestFit="1" customWidth="1"/>
    <col min="1796" max="1796" width="11" customWidth="1"/>
    <col min="1798" max="1798" width="10.140625" bestFit="1" customWidth="1"/>
    <col min="1801" max="1801" width="15.5703125" customWidth="1"/>
    <col min="2050" max="2050" width="10.140625" bestFit="1" customWidth="1"/>
    <col min="2051" max="2051" width="11.85546875" bestFit="1" customWidth="1"/>
    <col min="2052" max="2052" width="11" customWidth="1"/>
    <col min="2054" max="2054" width="10.140625" bestFit="1" customWidth="1"/>
    <col min="2057" max="2057" width="15.5703125" customWidth="1"/>
    <col min="2306" max="2306" width="10.140625" bestFit="1" customWidth="1"/>
    <col min="2307" max="2307" width="11.85546875" bestFit="1" customWidth="1"/>
    <col min="2308" max="2308" width="11" customWidth="1"/>
    <col min="2310" max="2310" width="10.140625" bestFit="1" customWidth="1"/>
    <col min="2313" max="2313" width="15.5703125" customWidth="1"/>
    <col min="2562" max="2562" width="10.140625" bestFit="1" customWidth="1"/>
    <col min="2563" max="2563" width="11.85546875" bestFit="1" customWidth="1"/>
    <col min="2564" max="2564" width="11" customWidth="1"/>
    <col min="2566" max="2566" width="10.140625" bestFit="1" customWidth="1"/>
    <col min="2569" max="2569" width="15.5703125" customWidth="1"/>
    <col min="2818" max="2818" width="10.140625" bestFit="1" customWidth="1"/>
    <col min="2819" max="2819" width="11.85546875" bestFit="1" customWidth="1"/>
    <col min="2820" max="2820" width="11" customWidth="1"/>
    <col min="2822" max="2822" width="10.140625" bestFit="1" customWidth="1"/>
    <col min="2825" max="2825" width="15.5703125" customWidth="1"/>
    <col min="3074" max="3074" width="10.140625" bestFit="1" customWidth="1"/>
    <col min="3075" max="3075" width="11.85546875" bestFit="1" customWidth="1"/>
    <col min="3076" max="3076" width="11" customWidth="1"/>
    <col min="3078" max="3078" width="10.140625" bestFit="1" customWidth="1"/>
    <col min="3081" max="3081" width="15.5703125" customWidth="1"/>
    <col min="3330" max="3330" width="10.140625" bestFit="1" customWidth="1"/>
    <col min="3331" max="3331" width="11.85546875" bestFit="1" customWidth="1"/>
    <col min="3332" max="3332" width="11" customWidth="1"/>
    <col min="3334" max="3334" width="10.140625" bestFit="1" customWidth="1"/>
    <col min="3337" max="3337" width="15.5703125" customWidth="1"/>
    <col min="3586" max="3586" width="10.140625" bestFit="1" customWidth="1"/>
    <col min="3587" max="3587" width="11.85546875" bestFit="1" customWidth="1"/>
    <col min="3588" max="3588" width="11" customWidth="1"/>
    <col min="3590" max="3590" width="10.140625" bestFit="1" customWidth="1"/>
    <col min="3593" max="3593" width="15.5703125" customWidth="1"/>
    <col min="3842" max="3842" width="10.140625" bestFit="1" customWidth="1"/>
    <col min="3843" max="3843" width="11.85546875" bestFit="1" customWidth="1"/>
    <col min="3844" max="3844" width="11" customWidth="1"/>
    <col min="3846" max="3846" width="10.140625" bestFit="1" customWidth="1"/>
    <col min="3849" max="3849" width="15.5703125" customWidth="1"/>
    <col min="4098" max="4098" width="10.140625" bestFit="1" customWidth="1"/>
    <col min="4099" max="4099" width="11.85546875" bestFit="1" customWidth="1"/>
    <col min="4100" max="4100" width="11" customWidth="1"/>
    <col min="4102" max="4102" width="10.140625" bestFit="1" customWidth="1"/>
    <col min="4105" max="4105" width="15.5703125" customWidth="1"/>
    <col min="4354" max="4354" width="10.140625" bestFit="1" customWidth="1"/>
    <col min="4355" max="4355" width="11.85546875" bestFit="1" customWidth="1"/>
    <col min="4356" max="4356" width="11" customWidth="1"/>
    <col min="4358" max="4358" width="10.140625" bestFit="1" customWidth="1"/>
    <col min="4361" max="4361" width="15.5703125" customWidth="1"/>
    <col min="4610" max="4610" width="10.140625" bestFit="1" customWidth="1"/>
    <col min="4611" max="4611" width="11.85546875" bestFit="1" customWidth="1"/>
    <col min="4612" max="4612" width="11" customWidth="1"/>
    <col min="4614" max="4614" width="10.140625" bestFit="1" customWidth="1"/>
    <col min="4617" max="4617" width="15.5703125" customWidth="1"/>
    <col min="4866" max="4866" width="10.140625" bestFit="1" customWidth="1"/>
    <col min="4867" max="4867" width="11.85546875" bestFit="1" customWidth="1"/>
    <col min="4868" max="4868" width="11" customWidth="1"/>
    <col min="4870" max="4870" width="10.140625" bestFit="1" customWidth="1"/>
    <col min="4873" max="4873" width="15.5703125" customWidth="1"/>
    <col min="5122" max="5122" width="10.140625" bestFit="1" customWidth="1"/>
    <col min="5123" max="5123" width="11.85546875" bestFit="1" customWidth="1"/>
    <col min="5124" max="5124" width="11" customWidth="1"/>
    <col min="5126" max="5126" width="10.140625" bestFit="1" customWidth="1"/>
    <col min="5129" max="5129" width="15.5703125" customWidth="1"/>
    <col min="5378" max="5378" width="10.140625" bestFit="1" customWidth="1"/>
    <col min="5379" max="5379" width="11.85546875" bestFit="1" customWidth="1"/>
    <col min="5380" max="5380" width="11" customWidth="1"/>
    <col min="5382" max="5382" width="10.140625" bestFit="1" customWidth="1"/>
    <col min="5385" max="5385" width="15.5703125" customWidth="1"/>
    <col min="5634" max="5634" width="10.140625" bestFit="1" customWidth="1"/>
    <col min="5635" max="5635" width="11.85546875" bestFit="1" customWidth="1"/>
    <col min="5636" max="5636" width="11" customWidth="1"/>
    <col min="5638" max="5638" width="10.140625" bestFit="1" customWidth="1"/>
    <col min="5641" max="5641" width="15.5703125" customWidth="1"/>
    <col min="5890" max="5890" width="10.140625" bestFit="1" customWidth="1"/>
    <col min="5891" max="5891" width="11.85546875" bestFit="1" customWidth="1"/>
    <col min="5892" max="5892" width="11" customWidth="1"/>
    <col min="5894" max="5894" width="10.140625" bestFit="1" customWidth="1"/>
    <col min="5897" max="5897" width="15.5703125" customWidth="1"/>
    <col min="6146" max="6146" width="10.140625" bestFit="1" customWidth="1"/>
    <col min="6147" max="6147" width="11.85546875" bestFit="1" customWidth="1"/>
    <col min="6148" max="6148" width="11" customWidth="1"/>
    <col min="6150" max="6150" width="10.140625" bestFit="1" customWidth="1"/>
    <col min="6153" max="6153" width="15.5703125" customWidth="1"/>
    <col min="6402" max="6402" width="10.140625" bestFit="1" customWidth="1"/>
    <col min="6403" max="6403" width="11.85546875" bestFit="1" customWidth="1"/>
    <col min="6404" max="6404" width="11" customWidth="1"/>
    <col min="6406" max="6406" width="10.140625" bestFit="1" customWidth="1"/>
    <col min="6409" max="6409" width="15.5703125" customWidth="1"/>
    <col min="6658" max="6658" width="10.140625" bestFit="1" customWidth="1"/>
    <col min="6659" max="6659" width="11.85546875" bestFit="1" customWidth="1"/>
    <col min="6660" max="6660" width="11" customWidth="1"/>
    <col min="6662" max="6662" width="10.140625" bestFit="1" customWidth="1"/>
    <col min="6665" max="6665" width="15.5703125" customWidth="1"/>
    <col min="6914" max="6914" width="10.140625" bestFit="1" customWidth="1"/>
    <col min="6915" max="6915" width="11.85546875" bestFit="1" customWidth="1"/>
    <col min="6916" max="6916" width="11" customWidth="1"/>
    <col min="6918" max="6918" width="10.140625" bestFit="1" customWidth="1"/>
    <col min="6921" max="6921" width="15.5703125" customWidth="1"/>
    <col min="7170" max="7170" width="10.140625" bestFit="1" customWidth="1"/>
    <col min="7171" max="7171" width="11.85546875" bestFit="1" customWidth="1"/>
    <col min="7172" max="7172" width="11" customWidth="1"/>
    <col min="7174" max="7174" width="10.140625" bestFit="1" customWidth="1"/>
    <col min="7177" max="7177" width="15.5703125" customWidth="1"/>
    <col min="7426" max="7426" width="10.140625" bestFit="1" customWidth="1"/>
    <col min="7427" max="7427" width="11.85546875" bestFit="1" customWidth="1"/>
    <col min="7428" max="7428" width="11" customWidth="1"/>
    <col min="7430" max="7430" width="10.140625" bestFit="1" customWidth="1"/>
    <col min="7433" max="7433" width="15.5703125" customWidth="1"/>
    <col min="7682" max="7682" width="10.140625" bestFit="1" customWidth="1"/>
    <col min="7683" max="7683" width="11.85546875" bestFit="1" customWidth="1"/>
    <col min="7684" max="7684" width="11" customWidth="1"/>
    <col min="7686" max="7686" width="10.140625" bestFit="1" customWidth="1"/>
    <col min="7689" max="7689" width="15.5703125" customWidth="1"/>
    <col min="7938" max="7938" width="10.140625" bestFit="1" customWidth="1"/>
    <col min="7939" max="7939" width="11.85546875" bestFit="1" customWidth="1"/>
    <col min="7940" max="7940" width="11" customWidth="1"/>
    <col min="7942" max="7942" width="10.140625" bestFit="1" customWidth="1"/>
    <col min="7945" max="7945" width="15.5703125" customWidth="1"/>
    <col min="8194" max="8194" width="10.140625" bestFit="1" customWidth="1"/>
    <col min="8195" max="8195" width="11.85546875" bestFit="1" customWidth="1"/>
    <col min="8196" max="8196" width="11" customWidth="1"/>
    <col min="8198" max="8198" width="10.140625" bestFit="1" customWidth="1"/>
    <col min="8201" max="8201" width="15.5703125" customWidth="1"/>
    <col min="8450" max="8450" width="10.140625" bestFit="1" customWidth="1"/>
    <col min="8451" max="8451" width="11.85546875" bestFit="1" customWidth="1"/>
    <col min="8452" max="8452" width="11" customWidth="1"/>
    <col min="8454" max="8454" width="10.140625" bestFit="1" customWidth="1"/>
    <col min="8457" max="8457" width="15.5703125" customWidth="1"/>
    <col min="8706" max="8706" width="10.140625" bestFit="1" customWidth="1"/>
    <col min="8707" max="8707" width="11.85546875" bestFit="1" customWidth="1"/>
    <col min="8708" max="8708" width="11" customWidth="1"/>
    <col min="8710" max="8710" width="10.140625" bestFit="1" customWidth="1"/>
    <col min="8713" max="8713" width="15.5703125" customWidth="1"/>
    <col min="8962" max="8962" width="10.140625" bestFit="1" customWidth="1"/>
    <col min="8963" max="8963" width="11.85546875" bestFit="1" customWidth="1"/>
    <col min="8964" max="8964" width="11" customWidth="1"/>
    <col min="8966" max="8966" width="10.140625" bestFit="1" customWidth="1"/>
    <col min="8969" max="8969" width="15.5703125" customWidth="1"/>
    <col min="9218" max="9218" width="10.140625" bestFit="1" customWidth="1"/>
    <col min="9219" max="9219" width="11.85546875" bestFit="1" customWidth="1"/>
    <col min="9220" max="9220" width="11" customWidth="1"/>
    <col min="9222" max="9222" width="10.140625" bestFit="1" customWidth="1"/>
    <col min="9225" max="9225" width="15.5703125" customWidth="1"/>
    <col min="9474" max="9474" width="10.140625" bestFit="1" customWidth="1"/>
    <col min="9475" max="9475" width="11.85546875" bestFit="1" customWidth="1"/>
    <col min="9476" max="9476" width="11" customWidth="1"/>
    <col min="9478" max="9478" width="10.140625" bestFit="1" customWidth="1"/>
    <col min="9481" max="9481" width="15.5703125" customWidth="1"/>
    <col min="9730" max="9730" width="10.140625" bestFit="1" customWidth="1"/>
    <col min="9731" max="9731" width="11.85546875" bestFit="1" customWidth="1"/>
    <col min="9732" max="9732" width="11" customWidth="1"/>
    <col min="9734" max="9734" width="10.140625" bestFit="1" customWidth="1"/>
    <col min="9737" max="9737" width="15.5703125" customWidth="1"/>
    <col min="9986" max="9986" width="10.140625" bestFit="1" customWidth="1"/>
    <col min="9987" max="9987" width="11.85546875" bestFit="1" customWidth="1"/>
    <col min="9988" max="9988" width="11" customWidth="1"/>
    <col min="9990" max="9990" width="10.140625" bestFit="1" customWidth="1"/>
    <col min="9993" max="9993" width="15.5703125" customWidth="1"/>
    <col min="10242" max="10242" width="10.140625" bestFit="1" customWidth="1"/>
    <col min="10243" max="10243" width="11.85546875" bestFit="1" customWidth="1"/>
    <col min="10244" max="10244" width="11" customWidth="1"/>
    <col min="10246" max="10246" width="10.140625" bestFit="1" customWidth="1"/>
    <col min="10249" max="10249" width="15.5703125" customWidth="1"/>
    <col min="10498" max="10498" width="10.140625" bestFit="1" customWidth="1"/>
    <col min="10499" max="10499" width="11.85546875" bestFit="1" customWidth="1"/>
    <col min="10500" max="10500" width="11" customWidth="1"/>
    <col min="10502" max="10502" width="10.140625" bestFit="1" customWidth="1"/>
    <col min="10505" max="10505" width="15.5703125" customWidth="1"/>
    <col min="10754" max="10754" width="10.140625" bestFit="1" customWidth="1"/>
    <col min="10755" max="10755" width="11.85546875" bestFit="1" customWidth="1"/>
    <col min="10756" max="10756" width="11" customWidth="1"/>
    <col min="10758" max="10758" width="10.140625" bestFit="1" customWidth="1"/>
    <col min="10761" max="10761" width="15.5703125" customWidth="1"/>
    <col min="11010" max="11010" width="10.140625" bestFit="1" customWidth="1"/>
    <col min="11011" max="11011" width="11.85546875" bestFit="1" customWidth="1"/>
    <col min="11012" max="11012" width="11" customWidth="1"/>
    <col min="11014" max="11014" width="10.140625" bestFit="1" customWidth="1"/>
    <col min="11017" max="11017" width="15.5703125" customWidth="1"/>
    <col min="11266" max="11266" width="10.140625" bestFit="1" customWidth="1"/>
    <col min="11267" max="11267" width="11.85546875" bestFit="1" customWidth="1"/>
    <col min="11268" max="11268" width="11" customWidth="1"/>
    <col min="11270" max="11270" width="10.140625" bestFit="1" customWidth="1"/>
    <col min="11273" max="11273" width="15.5703125" customWidth="1"/>
    <col min="11522" max="11522" width="10.140625" bestFit="1" customWidth="1"/>
    <col min="11523" max="11523" width="11.85546875" bestFit="1" customWidth="1"/>
    <col min="11524" max="11524" width="11" customWidth="1"/>
    <col min="11526" max="11526" width="10.140625" bestFit="1" customWidth="1"/>
    <col min="11529" max="11529" width="15.5703125" customWidth="1"/>
    <col min="11778" max="11778" width="10.140625" bestFit="1" customWidth="1"/>
    <col min="11779" max="11779" width="11.85546875" bestFit="1" customWidth="1"/>
    <col min="11780" max="11780" width="11" customWidth="1"/>
    <col min="11782" max="11782" width="10.140625" bestFit="1" customWidth="1"/>
    <col min="11785" max="11785" width="15.5703125" customWidth="1"/>
    <col min="12034" max="12034" width="10.140625" bestFit="1" customWidth="1"/>
    <col min="12035" max="12035" width="11.85546875" bestFit="1" customWidth="1"/>
    <col min="12036" max="12036" width="11" customWidth="1"/>
    <col min="12038" max="12038" width="10.140625" bestFit="1" customWidth="1"/>
    <col min="12041" max="12041" width="15.5703125" customWidth="1"/>
    <col min="12290" max="12290" width="10.140625" bestFit="1" customWidth="1"/>
    <col min="12291" max="12291" width="11.85546875" bestFit="1" customWidth="1"/>
    <col min="12292" max="12292" width="11" customWidth="1"/>
    <col min="12294" max="12294" width="10.140625" bestFit="1" customWidth="1"/>
    <col min="12297" max="12297" width="15.5703125" customWidth="1"/>
    <col min="12546" max="12546" width="10.140625" bestFit="1" customWidth="1"/>
    <col min="12547" max="12547" width="11.85546875" bestFit="1" customWidth="1"/>
    <col min="12548" max="12548" width="11" customWidth="1"/>
    <col min="12550" max="12550" width="10.140625" bestFit="1" customWidth="1"/>
    <col min="12553" max="12553" width="15.5703125" customWidth="1"/>
    <col min="12802" max="12802" width="10.140625" bestFit="1" customWidth="1"/>
    <col min="12803" max="12803" width="11.85546875" bestFit="1" customWidth="1"/>
    <col min="12804" max="12804" width="11" customWidth="1"/>
    <col min="12806" max="12806" width="10.140625" bestFit="1" customWidth="1"/>
    <col min="12809" max="12809" width="15.5703125" customWidth="1"/>
    <col min="13058" max="13058" width="10.140625" bestFit="1" customWidth="1"/>
    <col min="13059" max="13059" width="11.85546875" bestFit="1" customWidth="1"/>
    <col min="13060" max="13060" width="11" customWidth="1"/>
    <col min="13062" max="13062" width="10.140625" bestFit="1" customWidth="1"/>
    <col min="13065" max="13065" width="15.5703125" customWidth="1"/>
    <col min="13314" max="13314" width="10.140625" bestFit="1" customWidth="1"/>
    <col min="13315" max="13315" width="11.85546875" bestFit="1" customWidth="1"/>
    <col min="13316" max="13316" width="11" customWidth="1"/>
    <col min="13318" max="13318" width="10.140625" bestFit="1" customWidth="1"/>
    <col min="13321" max="13321" width="15.5703125" customWidth="1"/>
    <col min="13570" max="13570" width="10.140625" bestFit="1" customWidth="1"/>
    <col min="13571" max="13571" width="11.85546875" bestFit="1" customWidth="1"/>
    <col min="13572" max="13572" width="11" customWidth="1"/>
    <col min="13574" max="13574" width="10.140625" bestFit="1" customWidth="1"/>
    <col min="13577" max="13577" width="15.5703125" customWidth="1"/>
    <col min="13826" max="13826" width="10.140625" bestFit="1" customWidth="1"/>
    <col min="13827" max="13827" width="11.85546875" bestFit="1" customWidth="1"/>
    <col min="13828" max="13828" width="11" customWidth="1"/>
    <col min="13830" max="13830" width="10.140625" bestFit="1" customWidth="1"/>
    <col min="13833" max="13833" width="15.5703125" customWidth="1"/>
    <col min="14082" max="14082" width="10.140625" bestFit="1" customWidth="1"/>
    <col min="14083" max="14083" width="11.85546875" bestFit="1" customWidth="1"/>
    <col min="14084" max="14084" width="11" customWidth="1"/>
    <col min="14086" max="14086" width="10.140625" bestFit="1" customWidth="1"/>
    <col min="14089" max="14089" width="15.5703125" customWidth="1"/>
    <col min="14338" max="14338" width="10.140625" bestFit="1" customWidth="1"/>
    <col min="14339" max="14339" width="11.85546875" bestFit="1" customWidth="1"/>
    <col min="14340" max="14340" width="11" customWidth="1"/>
    <col min="14342" max="14342" width="10.140625" bestFit="1" customWidth="1"/>
    <col min="14345" max="14345" width="15.5703125" customWidth="1"/>
    <col min="14594" max="14594" width="10.140625" bestFit="1" customWidth="1"/>
    <col min="14595" max="14595" width="11.85546875" bestFit="1" customWidth="1"/>
    <col min="14596" max="14596" width="11" customWidth="1"/>
    <col min="14598" max="14598" width="10.140625" bestFit="1" customWidth="1"/>
    <col min="14601" max="14601" width="15.5703125" customWidth="1"/>
    <col min="14850" max="14850" width="10.140625" bestFit="1" customWidth="1"/>
    <col min="14851" max="14851" width="11.85546875" bestFit="1" customWidth="1"/>
    <col min="14852" max="14852" width="11" customWidth="1"/>
    <col min="14854" max="14854" width="10.140625" bestFit="1" customWidth="1"/>
    <col min="14857" max="14857" width="15.5703125" customWidth="1"/>
    <col min="15106" max="15106" width="10.140625" bestFit="1" customWidth="1"/>
    <col min="15107" max="15107" width="11.85546875" bestFit="1" customWidth="1"/>
    <col min="15108" max="15108" width="11" customWidth="1"/>
    <col min="15110" max="15110" width="10.140625" bestFit="1" customWidth="1"/>
    <col min="15113" max="15113" width="15.5703125" customWidth="1"/>
    <col min="15362" max="15362" width="10.140625" bestFit="1" customWidth="1"/>
    <col min="15363" max="15363" width="11.85546875" bestFit="1" customWidth="1"/>
    <col min="15364" max="15364" width="11" customWidth="1"/>
    <col min="15366" max="15366" width="10.140625" bestFit="1" customWidth="1"/>
    <col min="15369" max="15369" width="15.5703125" customWidth="1"/>
    <col min="15618" max="15618" width="10.140625" bestFit="1" customWidth="1"/>
    <col min="15619" max="15619" width="11.85546875" bestFit="1" customWidth="1"/>
    <col min="15620" max="15620" width="11" customWidth="1"/>
    <col min="15622" max="15622" width="10.140625" bestFit="1" customWidth="1"/>
    <col min="15625" max="15625" width="15.5703125" customWidth="1"/>
    <col min="15874" max="15874" width="10.140625" bestFit="1" customWidth="1"/>
    <col min="15875" max="15875" width="11.85546875" bestFit="1" customWidth="1"/>
    <col min="15876" max="15876" width="11" customWidth="1"/>
    <col min="15878" max="15878" width="10.140625" bestFit="1" customWidth="1"/>
    <col min="15881" max="15881" width="15.5703125" customWidth="1"/>
    <col min="16130" max="16130" width="10.140625" bestFit="1" customWidth="1"/>
    <col min="16131" max="16131" width="11.85546875" bestFit="1" customWidth="1"/>
    <col min="16132" max="16132" width="11" customWidth="1"/>
    <col min="16134" max="16134" width="10.140625" bestFit="1" customWidth="1"/>
    <col min="16137" max="16137" width="15.5703125" customWidth="1"/>
  </cols>
  <sheetData>
    <row r="1" spans="2:10" ht="1.5" customHeight="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2:10" hidden="1" x14ac:dyDescent="0.25">
      <c r="B2" s="1">
        <v>38825</v>
      </c>
      <c r="C2" t="s">
        <v>7</v>
      </c>
      <c r="D2">
        <f>SUM(C17)</f>
        <v>75</v>
      </c>
      <c r="E2">
        <f>SUM(C18)</f>
        <v>65</v>
      </c>
      <c r="F2">
        <f>SUM(C19)</f>
        <v>20</v>
      </c>
      <c r="G2">
        <f>ROUND(+(D2-E2)/LN((D2-F2)/(E2-F2)),1)</f>
        <v>49.8</v>
      </c>
      <c r="H2">
        <f>ROUND(1/((LN((D2-F2)/(E2-F2))*49.33)/(D2-E2))^1.28,2)</f>
        <v>1.01</v>
      </c>
    </row>
    <row r="3" spans="2:10" hidden="1" x14ac:dyDescent="0.25">
      <c r="B3" t="s">
        <v>8</v>
      </c>
      <c r="H3">
        <f>ROUND(((LN((D2-F2)/(E2-F2))*49.33)/(D2-E2))^1.28,2)</f>
        <v>0.99</v>
      </c>
    </row>
    <row r="4" spans="2:10" hidden="1" x14ac:dyDescent="0.25"/>
    <row r="5" spans="2:10" hidden="1" x14ac:dyDescent="0.25">
      <c r="D5" t="s">
        <v>37</v>
      </c>
    </row>
    <row r="6" spans="2:10" hidden="1" x14ac:dyDescent="0.25">
      <c r="C6" t="s">
        <v>10</v>
      </c>
      <c r="D6">
        <v>10.825699999999999</v>
      </c>
    </row>
    <row r="7" spans="2:10" hidden="1" x14ac:dyDescent="0.25">
      <c r="C7" t="s">
        <v>11</v>
      </c>
      <c r="D7">
        <v>0.6</v>
      </c>
      <c r="E7" s="2"/>
      <c r="F7" s="2"/>
      <c r="G7" s="2"/>
      <c r="H7" s="2"/>
      <c r="I7" s="2"/>
    </row>
    <row r="8" spans="2:10" hidden="1" x14ac:dyDescent="0.25">
      <c r="C8" t="s">
        <v>12</v>
      </c>
      <c r="D8">
        <v>1.212</v>
      </c>
      <c r="E8" s="2"/>
      <c r="F8" s="2"/>
      <c r="G8" s="2"/>
      <c r="H8" s="2"/>
      <c r="I8" s="2"/>
    </row>
    <row r="9" spans="2:10" hidden="1" x14ac:dyDescent="0.25">
      <c r="C9" t="s">
        <v>13</v>
      </c>
      <c r="D9">
        <v>0.1</v>
      </c>
      <c r="E9" s="2" t="s">
        <v>14</v>
      </c>
      <c r="F9" s="2"/>
      <c r="G9" s="2"/>
      <c r="H9" s="2"/>
      <c r="I9" s="2"/>
    </row>
    <row r="10" spans="2:10" hidden="1" x14ac:dyDescent="0.25">
      <c r="C10" t="s">
        <v>15</v>
      </c>
      <c r="D10">
        <v>0</v>
      </c>
      <c r="E10" s="2"/>
      <c r="F10" s="2"/>
      <c r="G10" s="2"/>
      <c r="H10" s="2"/>
      <c r="I10" s="2"/>
    </row>
    <row r="11" spans="2:10" hidden="1" x14ac:dyDescent="0.25">
      <c r="E11" s="4"/>
      <c r="H11" s="2"/>
      <c r="I11" s="2"/>
      <c r="J11" s="2"/>
    </row>
    <row r="12" spans="2:10" hidden="1" x14ac:dyDescent="0.25">
      <c r="H12" s="2"/>
      <c r="I12" s="2"/>
      <c r="J12" s="2"/>
    </row>
    <row r="13" spans="2:10" ht="18" x14ac:dyDescent="0.25">
      <c r="B13" s="26" t="s">
        <v>44</v>
      </c>
      <c r="C13" s="26"/>
      <c r="D13" s="26"/>
      <c r="E13" s="27"/>
      <c r="F13" s="28"/>
      <c r="G13" s="28"/>
      <c r="H13" s="2"/>
      <c r="I13" s="2"/>
      <c r="J13" s="2"/>
    </row>
    <row r="14" spans="2:10" x14ac:dyDescent="0.25">
      <c r="B14" s="61" t="s">
        <v>16</v>
      </c>
      <c r="C14" s="62"/>
      <c r="D14" s="62"/>
      <c r="E14" s="62"/>
      <c r="F14" s="62"/>
      <c r="G14" s="62"/>
      <c r="H14" s="2"/>
      <c r="I14" s="2"/>
      <c r="J14" s="2"/>
    </row>
    <row r="15" spans="2:10" x14ac:dyDescent="0.25">
      <c r="B15" s="61"/>
      <c r="C15" s="62"/>
      <c r="D15" s="62"/>
      <c r="E15" s="62"/>
      <c r="F15" s="62"/>
      <c r="G15" s="62"/>
      <c r="H15" s="2"/>
      <c r="I15" s="2"/>
      <c r="J15" s="2"/>
    </row>
    <row r="16" spans="2:10" ht="15.75" thickBot="1" x14ac:dyDescent="0.3">
      <c r="B16" s="6"/>
      <c r="C16" s="6"/>
      <c r="D16" s="2"/>
      <c r="E16" s="2"/>
      <c r="F16" s="7"/>
      <c r="G16" s="2"/>
      <c r="H16" s="2"/>
      <c r="I16" s="2"/>
      <c r="J16" s="2"/>
    </row>
    <row r="17" spans="1:13" ht="21" thickBot="1" x14ac:dyDescent="0.35">
      <c r="B17" s="8" t="s">
        <v>2</v>
      </c>
      <c r="C17" s="84">
        <v>75</v>
      </c>
      <c r="D17" s="9" t="s">
        <v>17</v>
      </c>
      <c r="E17" s="2" t="s">
        <v>18</v>
      </c>
      <c r="F17" s="2"/>
      <c r="G17" s="2"/>
      <c r="H17" s="2"/>
      <c r="I17" s="2"/>
      <c r="J17" s="2"/>
    </row>
    <row r="18" spans="1:13" ht="21" thickBot="1" x14ac:dyDescent="0.35">
      <c r="B18" s="10" t="s">
        <v>3</v>
      </c>
      <c r="C18" s="84">
        <v>65</v>
      </c>
      <c r="D18" s="11" t="s">
        <v>17</v>
      </c>
      <c r="E18" s="2" t="s">
        <v>19</v>
      </c>
      <c r="F18" s="2"/>
      <c r="G18" s="2">
        <f>H3</f>
        <v>0.99</v>
      </c>
      <c r="H18" s="2"/>
      <c r="I18" s="2"/>
      <c r="J18" s="2"/>
    </row>
    <row r="19" spans="1:13" ht="21" thickBot="1" x14ac:dyDescent="0.35">
      <c r="B19" s="12" t="s">
        <v>20</v>
      </c>
      <c r="C19" s="84">
        <v>20</v>
      </c>
      <c r="D19" s="13" t="s">
        <v>17</v>
      </c>
      <c r="E19" s="2" t="s">
        <v>5</v>
      </c>
      <c r="F19" s="2"/>
      <c r="G19" s="2">
        <f>G2</f>
        <v>49.8</v>
      </c>
      <c r="H19" s="2"/>
      <c r="I19" s="2"/>
      <c r="J19" s="2"/>
    </row>
    <row r="20" spans="1:13" ht="30.75" customHeight="1" x14ac:dyDescent="0.25">
      <c r="B20" s="2"/>
      <c r="C20" s="14"/>
      <c r="D20" s="14" t="s">
        <v>14</v>
      </c>
      <c r="E20" s="14" t="s">
        <v>14</v>
      </c>
      <c r="F20" s="14" t="s">
        <v>14</v>
      </c>
      <c r="G20" s="14" t="s">
        <v>14</v>
      </c>
      <c r="H20" s="2"/>
      <c r="I20" s="2"/>
      <c r="J20" s="2"/>
    </row>
    <row r="21" spans="1:13" ht="34.5" customHeight="1" thickBot="1" x14ac:dyDescent="0.45">
      <c r="A21" s="15" t="s">
        <v>37</v>
      </c>
      <c r="B21" s="2"/>
      <c r="C21" s="2"/>
      <c r="D21" s="2"/>
      <c r="E21" s="2"/>
      <c r="F21" s="2"/>
      <c r="G21" s="2"/>
      <c r="H21" s="2" t="s">
        <v>14</v>
      </c>
      <c r="I21" s="2" t="s">
        <v>14</v>
      </c>
      <c r="J21" s="2" t="s">
        <v>14</v>
      </c>
      <c r="K21" t="s">
        <v>14</v>
      </c>
      <c r="L21" t="s">
        <v>14</v>
      </c>
      <c r="M21" t="s">
        <v>14</v>
      </c>
    </row>
    <row r="22" spans="1:13" x14ac:dyDescent="0.25">
      <c r="A22" s="32" t="s">
        <v>22</v>
      </c>
      <c r="B22" s="102" t="s">
        <v>23</v>
      </c>
      <c r="C22" s="147" t="s">
        <v>45</v>
      </c>
      <c r="D22" s="154"/>
      <c r="E22" s="148"/>
      <c r="F22" s="19"/>
      <c r="G22" s="19"/>
      <c r="H22" s="19"/>
      <c r="I22" s="17"/>
      <c r="J22" s="18"/>
      <c r="K22" s="19"/>
      <c r="L22" s="17"/>
    </row>
    <row r="23" spans="1:13" ht="15.75" thickBot="1" x14ac:dyDescent="0.3">
      <c r="A23" s="36" t="s">
        <v>25</v>
      </c>
      <c r="B23" s="157" t="s">
        <v>26</v>
      </c>
      <c r="C23" s="34">
        <v>590</v>
      </c>
      <c r="D23" s="35">
        <v>740</v>
      </c>
      <c r="E23" s="82">
        <v>990</v>
      </c>
      <c r="G23" s="17"/>
      <c r="H23" s="17"/>
      <c r="I23" s="17"/>
      <c r="J23" s="17"/>
      <c r="K23" s="17"/>
      <c r="L23" s="17"/>
      <c r="M23" s="17"/>
    </row>
    <row r="24" spans="1:13" x14ac:dyDescent="0.25">
      <c r="A24" s="155">
        <v>1</v>
      </c>
      <c r="B24" s="156">
        <v>30</v>
      </c>
      <c r="C24" s="58">
        <f>ROUND((50/49.8*($D$6*($C$23/1000)^$D$7*$G$2^($D$8+$D$9*$C$23/1000)*EXP(-$D$10*B24/C$23)))*B24/1000,0)*1.025</f>
        <v>34.849999999999994</v>
      </c>
      <c r="D24" s="59">
        <f>ROUND((50/49.8*($D$6*($D$23/1000)^$D$7*$G$2^($D$8+$D$9*$D$23/1000)*EXP(-$D$10*B24/D$23)))*B24/1000,0)*1.025</f>
        <v>42.024999999999999</v>
      </c>
      <c r="E24" s="60">
        <f>ROUND((50/49.8*($D$6*($E$23/1000)^$D$7*$G$2^($D$8+$D$9*$E$23/1000)*EXP(-$D$10*B24/E$23)))*B24/1000,0)*1.025</f>
        <v>55.349999999999994</v>
      </c>
      <c r="G24" s="17"/>
      <c r="H24" s="17"/>
      <c r="I24" s="17"/>
      <c r="J24" s="17"/>
      <c r="K24" s="17"/>
      <c r="L24" s="17"/>
      <c r="M24" s="17"/>
    </row>
    <row r="25" spans="1:13" x14ac:dyDescent="0.25">
      <c r="A25" s="81">
        <v>10</v>
      </c>
      <c r="B25" s="158">
        <f t="shared" ref="B25:B50" si="0">SUM(A25*30)</f>
        <v>300</v>
      </c>
      <c r="C25" s="39">
        <f>ROUND((50/49.8*($D$6*($C$23/1000)^$D$7*$G$2^($D$8+$D$9*$C$23/1000)*EXP(-$D$10*B25/C$23)))*B25/1000,0)*1.025</f>
        <v>349.52499999999998</v>
      </c>
      <c r="D25" s="75">
        <f t="shared" ref="D25:D48" si="1">ROUND((50/49.8*($D$6*($D$23/1000)^$D$7*$G$2^($D$8+$D$9*$D$23/1000)*EXP(-$D$10*B25/D$23)))*B25/1000,0)*1.025</f>
        <v>424.34999999999997</v>
      </c>
      <c r="E25" s="166">
        <f t="shared" ref="E25:E50" si="2">ROUND((50/49.8*($D$6*($E$23/1000)^$D$7*$G$2^($D$8+$D$9*$E$23/1000)*EXP(-$D$10*B25/E$23)))*B25/1000,0)*1.025</f>
        <v>557.59999999999991</v>
      </c>
      <c r="F25" s="19"/>
      <c r="G25" s="17"/>
      <c r="H25" s="17"/>
      <c r="I25" s="17"/>
      <c r="J25" s="20"/>
      <c r="K25" s="17"/>
      <c r="L25" s="19"/>
      <c r="M25" t="s">
        <v>14</v>
      </c>
    </row>
    <row r="26" spans="1:13" x14ac:dyDescent="0.25">
      <c r="A26" s="42">
        <v>12</v>
      </c>
      <c r="B26" s="159">
        <f t="shared" si="0"/>
        <v>360</v>
      </c>
      <c r="C26" s="44">
        <f t="shared" ref="C26:C50" si="3">ROUND((50/49.8*($D$6*($C$23/1000)^$D$7*$G$2^($D$8+$D$9*$C$23/1000)*EXP(-$D$10*B26/C$23)))*B26/1000,0)*1.025</f>
        <v>419.22499999999997</v>
      </c>
      <c r="D26" s="162">
        <f t="shared" si="1"/>
        <v>509.42499999999995</v>
      </c>
      <c r="E26" s="55">
        <f t="shared" si="2"/>
        <v>669.32499999999993</v>
      </c>
      <c r="F26" s="19"/>
      <c r="G26" s="17"/>
      <c r="H26" s="17"/>
      <c r="I26" s="17"/>
      <c r="J26" s="20"/>
      <c r="K26" s="17"/>
      <c r="L26" s="17"/>
    </row>
    <row r="27" spans="1:13" x14ac:dyDescent="0.25">
      <c r="A27" s="34">
        <v>14</v>
      </c>
      <c r="B27" s="160">
        <f t="shared" si="0"/>
        <v>420</v>
      </c>
      <c r="C27" s="39">
        <f t="shared" si="3"/>
        <v>489.94999999999993</v>
      </c>
      <c r="D27" s="75">
        <f t="shared" si="1"/>
        <v>594.5</v>
      </c>
      <c r="E27" s="166">
        <f t="shared" si="2"/>
        <v>781.05</v>
      </c>
      <c r="F27" s="19"/>
      <c r="G27" s="17"/>
      <c r="H27" s="17"/>
      <c r="I27" s="17"/>
      <c r="J27" s="20"/>
      <c r="K27" s="17"/>
      <c r="L27" s="17"/>
    </row>
    <row r="28" spans="1:13" x14ac:dyDescent="0.25">
      <c r="A28" s="42">
        <v>16</v>
      </c>
      <c r="B28" s="159">
        <f t="shared" si="0"/>
        <v>480</v>
      </c>
      <c r="C28" s="44">
        <f t="shared" si="3"/>
        <v>559.65</v>
      </c>
      <c r="D28" s="162">
        <f t="shared" si="1"/>
        <v>679.57499999999993</v>
      </c>
      <c r="E28" s="55">
        <f t="shared" si="2"/>
        <v>892.77499999999998</v>
      </c>
      <c r="F28" s="19"/>
      <c r="G28" s="17"/>
      <c r="H28" s="17"/>
      <c r="I28" s="17"/>
      <c r="J28" s="20"/>
      <c r="K28" s="17"/>
      <c r="L28" s="17"/>
    </row>
    <row r="29" spans="1:13" x14ac:dyDescent="0.25">
      <c r="A29" s="34">
        <v>18</v>
      </c>
      <c r="B29" s="160">
        <f t="shared" si="0"/>
        <v>540</v>
      </c>
      <c r="C29" s="39">
        <f t="shared" si="3"/>
        <v>629.34999999999991</v>
      </c>
      <c r="D29" s="75">
        <f t="shared" si="1"/>
        <v>764.65</v>
      </c>
      <c r="E29" s="166">
        <f t="shared" si="2"/>
        <v>1004.4999999999999</v>
      </c>
      <c r="F29" s="19"/>
      <c r="G29" s="17"/>
      <c r="H29" s="17"/>
      <c r="I29" s="17"/>
      <c r="J29" s="20"/>
      <c r="K29" s="17"/>
      <c r="L29" s="17"/>
    </row>
    <row r="30" spans="1:13" x14ac:dyDescent="0.25">
      <c r="A30" s="42">
        <v>20</v>
      </c>
      <c r="B30" s="159">
        <f t="shared" si="0"/>
        <v>600</v>
      </c>
      <c r="C30" s="44">
        <f t="shared" si="3"/>
        <v>699.05</v>
      </c>
      <c r="D30" s="162">
        <f t="shared" si="1"/>
        <v>849.72499999999991</v>
      </c>
      <c r="E30" s="55">
        <f t="shared" si="2"/>
        <v>1115.1999999999998</v>
      </c>
      <c r="F30" s="19"/>
      <c r="G30" s="17"/>
      <c r="H30" s="17"/>
      <c r="I30" s="17"/>
      <c r="J30" s="20"/>
      <c r="K30" s="17"/>
      <c r="L30" s="17"/>
    </row>
    <row r="31" spans="1:13" x14ac:dyDescent="0.25">
      <c r="A31" s="34">
        <v>22</v>
      </c>
      <c r="B31" s="160">
        <f t="shared" si="0"/>
        <v>660</v>
      </c>
      <c r="C31" s="39">
        <f t="shared" si="3"/>
        <v>769.77499999999998</v>
      </c>
      <c r="D31" s="75">
        <f t="shared" si="1"/>
        <v>934.8</v>
      </c>
      <c r="E31" s="166">
        <f t="shared" si="2"/>
        <v>1226.925</v>
      </c>
      <c r="F31" s="19"/>
      <c r="G31" s="17"/>
      <c r="H31" s="17"/>
      <c r="I31" s="17"/>
      <c r="J31" s="20"/>
      <c r="K31" s="17"/>
      <c r="L31" s="17"/>
    </row>
    <row r="32" spans="1:13" x14ac:dyDescent="0.25">
      <c r="A32" s="42">
        <v>24</v>
      </c>
      <c r="B32" s="159">
        <f t="shared" si="0"/>
        <v>720</v>
      </c>
      <c r="C32" s="44">
        <f t="shared" si="3"/>
        <v>839.47499999999991</v>
      </c>
      <c r="D32" s="162">
        <f t="shared" si="1"/>
        <v>1019.8749999999999</v>
      </c>
      <c r="E32" s="55">
        <f t="shared" si="2"/>
        <v>1338.6499999999999</v>
      </c>
      <c r="F32" s="19"/>
      <c r="G32" s="17"/>
      <c r="H32" s="17"/>
      <c r="I32" s="17"/>
      <c r="J32" s="20"/>
      <c r="K32" s="17"/>
      <c r="L32" s="17"/>
    </row>
    <row r="33" spans="1:12" x14ac:dyDescent="0.25">
      <c r="A33" s="34">
        <v>26</v>
      </c>
      <c r="B33" s="160">
        <f t="shared" si="0"/>
        <v>780</v>
      </c>
      <c r="C33" s="39">
        <f t="shared" si="3"/>
        <v>909.17499999999995</v>
      </c>
      <c r="D33" s="75">
        <f t="shared" si="1"/>
        <v>1104.9499999999998</v>
      </c>
      <c r="E33" s="166">
        <f t="shared" si="2"/>
        <v>1450.3749999999998</v>
      </c>
      <c r="F33" s="19"/>
      <c r="G33" s="17"/>
      <c r="H33" s="17"/>
      <c r="I33" s="17"/>
      <c r="J33" s="20"/>
      <c r="K33" s="17"/>
      <c r="L33" s="17"/>
    </row>
    <row r="34" spans="1:12" x14ac:dyDescent="0.25">
      <c r="A34" s="42">
        <v>28</v>
      </c>
      <c r="B34" s="159">
        <f t="shared" si="0"/>
        <v>840</v>
      </c>
      <c r="C34" s="44">
        <f t="shared" si="3"/>
        <v>978.87499999999989</v>
      </c>
      <c r="D34" s="162">
        <f t="shared" si="1"/>
        <v>1190.0249999999999</v>
      </c>
      <c r="E34" s="55">
        <f t="shared" si="2"/>
        <v>1562.1</v>
      </c>
      <c r="F34" s="19"/>
      <c r="G34" s="17"/>
      <c r="H34" s="17"/>
      <c r="I34" s="17"/>
      <c r="J34" s="20"/>
      <c r="K34" s="17"/>
      <c r="L34" s="17"/>
    </row>
    <row r="35" spans="1:12" x14ac:dyDescent="0.25">
      <c r="A35" s="34">
        <v>30</v>
      </c>
      <c r="B35" s="160">
        <f t="shared" si="0"/>
        <v>900</v>
      </c>
      <c r="C35" s="39">
        <f t="shared" si="3"/>
        <v>1049.5999999999999</v>
      </c>
      <c r="D35" s="75">
        <f t="shared" si="1"/>
        <v>1274.0749999999998</v>
      </c>
      <c r="E35" s="166">
        <f t="shared" si="2"/>
        <v>1673.8249999999998</v>
      </c>
      <c r="F35" s="19"/>
      <c r="G35" s="17"/>
      <c r="H35" s="17"/>
      <c r="I35" s="17"/>
      <c r="J35" s="20"/>
      <c r="K35" s="17"/>
      <c r="L35" s="17"/>
    </row>
    <row r="36" spans="1:12" x14ac:dyDescent="0.25">
      <c r="A36" s="42">
        <v>32</v>
      </c>
      <c r="B36" s="159">
        <f t="shared" si="0"/>
        <v>960</v>
      </c>
      <c r="C36" s="44">
        <f t="shared" si="3"/>
        <v>1119.3</v>
      </c>
      <c r="D36" s="162">
        <f t="shared" si="1"/>
        <v>1359.1499999999999</v>
      </c>
      <c r="E36" s="55">
        <f t="shared" si="2"/>
        <v>1784.5249999999999</v>
      </c>
      <c r="F36" s="19"/>
      <c r="G36" s="17"/>
      <c r="H36" s="17"/>
      <c r="I36" s="17"/>
      <c r="J36" s="20"/>
      <c r="K36" s="17"/>
      <c r="L36" s="17"/>
    </row>
    <row r="37" spans="1:12" x14ac:dyDescent="0.25">
      <c r="A37" s="34">
        <v>34</v>
      </c>
      <c r="B37" s="160">
        <f t="shared" si="0"/>
        <v>1020</v>
      </c>
      <c r="C37" s="39">
        <f t="shared" si="3"/>
        <v>1189</v>
      </c>
      <c r="D37" s="75">
        <f t="shared" si="1"/>
        <v>1444.2249999999999</v>
      </c>
      <c r="E37" s="166">
        <f t="shared" si="2"/>
        <v>1896.2499999999998</v>
      </c>
      <c r="F37" s="19"/>
      <c r="G37" s="17"/>
      <c r="H37" s="17"/>
      <c r="I37" s="17"/>
      <c r="J37" s="20"/>
      <c r="K37" s="17"/>
      <c r="L37" s="17"/>
    </row>
    <row r="38" spans="1:12" x14ac:dyDescent="0.25">
      <c r="A38" s="42">
        <v>36</v>
      </c>
      <c r="B38" s="159">
        <f t="shared" si="0"/>
        <v>1080</v>
      </c>
      <c r="C38" s="44">
        <f t="shared" si="3"/>
        <v>1258.6999999999998</v>
      </c>
      <c r="D38" s="162">
        <f t="shared" si="1"/>
        <v>1529.3</v>
      </c>
      <c r="E38" s="55">
        <f t="shared" si="2"/>
        <v>2007.9749999999999</v>
      </c>
      <c r="F38" s="19"/>
      <c r="G38" s="17"/>
      <c r="H38" s="17"/>
      <c r="I38" s="17"/>
      <c r="J38" s="20"/>
      <c r="K38" s="17"/>
      <c r="L38" s="17"/>
    </row>
    <row r="39" spans="1:12" x14ac:dyDescent="0.25">
      <c r="A39" s="34">
        <v>38</v>
      </c>
      <c r="B39" s="160">
        <f t="shared" si="0"/>
        <v>1140</v>
      </c>
      <c r="C39" s="39">
        <f t="shared" si="3"/>
        <v>1329.425</v>
      </c>
      <c r="D39" s="75">
        <f t="shared" si="1"/>
        <v>1614.3749999999998</v>
      </c>
      <c r="E39" s="166">
        <f t="shared" si="2"/>
        <v>2119.6999999999998</v>
      </c>
      <c r="F39" s="19"/>
      <c r="G39" s="17"/>
      <c r="H39" s="17"/>
      <c r="I39" s="17"/>
      <c r="J39" s="20"/>
      <c r="K39" s="17"/>
      <c r="L39" s="17"/>
    </row>
    <row r="40" spans="1:12" x14ac:dyDescent="0.25">
      <c r="A40" s="42">
        <v>40</v>
      </c>
      <c r="B40" s="159">
        <f t="shared" si="0"/>
        <v>1200</v>
      </c>
      <c r="C40" s="165">
        <f t="shared" si="3"/>
        <v>1399.1249999999998</v>
      </c>
      <c r="D40" s="162">
        <f t="shared" si="1"/>
        <v>1699.4499999999998</v>
      </c>
      <c r="E40" s="55">
        <f t="shared" si="2"/>
        <v>2231.4249999999997</v>
      </c>
      <c r="F40" s="19"/>
      <c r="G40" s="17"/>
      <c r="H40" s="17"/>
      <c r="I40" s="17"/>
      <c r="J40" s="20"/>
      <c r="K40" s="17"/>
      <c r="L40" s="17"/>
    </row>
    <row r="41" spans="1:12" x14ac:dyDescent="0.25">
      <c r="A41" s="34">
        <v>42</v>
      </c>
      <c r="B41" s="160">
        <f t="shared" si="0"/>
        <v>1260</v>
      </c>
      <c r="C41" s="39">
        <f t="shared" si="3"/>
        <v>1468.8249999999998</v>
      </c>
      <c r="D41" s="75">
        <f t="shared" si="1"/>
        <v>1784.5249999999999</v>
      </c>
      <c r="E41" s="166">
        <f t="shared" si="2"/>
        <v>2343.1499999999996</v>
      </c>
      <c r="F41" s="19"/>
      <c r="G41" s="17"/>
      <c r="H41" s="17"/>
      <c r="I41" s="17"/>
      <c r="J41" s="20"/>
      <c r="K41" s="17"/>
      <c r="L41" s="17"/>
    </row>
    <row r="42" spans="1:12" x14ac:dyDescent="0.25">
      <c r="A42" s="42">
        <v>44</v>
      </c>
      <c r="B42" s="159">
        <f t="shared" si="0"/>
        <v>1320</v>
      </c>
      <c r="C42" s="44">
        <f t="shared" si="3"/>
        <v>1538.5249999999999</v>
      </c>
      <c r="D42" s="162">
        <f t="shared" si="1"/>
        <v>1869.6</v>
      </c>
      <c r="E42" s="55">
        <f t="shared" si="2"/>
        <v>2454.875</v>
      </c>
      <c r="F42" s="64"/>
      <c r="G42" s="17"/>
      <c r="H42" s="17"/>
      <c r="I42" s="17"/>
      <c r="J42" s="20"/>
      <c r="K42" s="17"/>
      <c r="L42" s="17"/>
    </row>
    <row r="43" spans="1:12" x14ac:dyDescent="0.25">
      <c r="A43" s="74">
        <v>46</v>
      </c>
      <c r="B43" s="160">
        <f t="shared" si="0"/>
        <v>1380</v>
      </c>
      <c r="C43" s="163">
        <f t="shared" si="3"/>
        <v>1609.2499999999998</v>
      </c>
      <c r="D43" s="75">
        <f t="shared" si="1"/>
        <v>1954.6749999999997</v>
      </c>
      <c r="E43" s="166">
        <f t="shared" si="2"/>
        <v>2565.5749999999998</v>
      </c>
      <c r="F43" s="19"/>
      <c r="G43" s="17"/>
      <c r="H43" s="17"/>
      <c r="I43" s="17"/>
      <c r="J43" s="20"/>
      <c r="K43" s="17"/>
      <c r="L43" s="17"/>
    </row>
    <row r="44" spans="1:12" x14ac:dyDescent="0.25">
      <c r="A44" s="42">
        <v>48</v>
      </c>
      <c r="B44" s="159">
        <f t="shared" si="0"/>
        <v>1440</v>
      </c>
      <c r="C44" s="44">
        <f t="shared" si="3"/>
        <v>1678.9499999999998</v>
      </c>
      <c r="D44" s="162">
        <f t="shared" si="1"/>
        <v>2038.7249999999999</v>
      </c>
      <c r="E44" s="55">
        <f t="shared" si="2"/>
        <v>2677.2999999999997</v>
      </c>
      <c r="F44" s="19"/>
      <c r="G44" s="17"/>
      <c r="H44" s="17"/>
      <c r="I44" s="17"/>
      <c r="J44" s="20"/>
      <c r="K44" s="17"/>
      <c r="L44" s="17"/>
    </row>
    <row r="45" spans="1:12" x14ac:dyDescent="0.25">
      <c r="A45" s="34">
        <v>50</v>
      </c>
      <c r="B45" s="160">
        <f t="shared" si="0"/>
        <v>1500</v>
      </c>
      <c r="C45" s="39">
        <f t="shared" si="3"/>
        <v>1748.6499999999999</v>
      </c>
      <c r="D45" s="75">
        <f t="shared" si="1"/>
        <v>2123.7999999999997</v>
      </c>
      <c r="E45" s="166">
        <f t="shared" si="2"/>
        <v>2789.0249999999996</v>
      </c>
      <c r="F45" s="19"/>
      <c r="G45" s="17"/>
      <c r="H45" s="17"/>
      <c r="I45" s="17"/>
      <c r="J45" s="20"/>
      <c r="K45" s="17"/>
      <c r="L45" s="17"/>
    </row>
    <row r="46" spans="1:12" x14ac:dyDescent="0.25">
      <c r="A46" s="42">
        <v>52</v>
      </c>
      <c r="B46" s="159">
        <f t="shared" si="0"/>
        <v>1560</v>
      </c>
      <c r="C46" s="44">
        <f t="shared" si="3"/>
        <v>1818.35</v>
      </c>
      <c r="D46" s="162">
        <f t="shared" si="1"/>
        <v>2208.875</v>
      </c>
      <c r="E46" s="55">
        <f t="shared" si="2"/>
        <v>2900.7499999999995</v>
      </c>
      <c r="F46" s="19"/>
      <c r="G46" s="17"/>
      <c r="H46" s="17"/>
      <c r="I46" s="17"/>
      <c r="J46" s="20"/>
      <c r="K46" s="17"/>
      <c r="L46" s="17"/>
    </row>
    <row r="47" spans="1:12" x14ac:dyDescent="0.25">
      <c r="A47" s="34">
        <v>54</v>
      </c>
      <c r="B47" s="160">
        <f t="shared" si="0"/>
        <v>1620</v>
      </c>
      <c r="C47" s="39">
        <f t="shared" si="3"/>
        <v>1888.0499999999997</v>
      </c>
      <c r="D47" s="75">
        <f t="shared" si="1"/>
        <v>2293.9499999999998</v>
      </c>
      <c r="E47" s="166">
        <f t="shared" si="2"/>
        <v>3012.4749999999999</v>
      </c>
      <c r="F47" s="19"/>
      <c r="G47" s="17"/>
      <c r="H47" s="17"/>
      <c r="I47" s="17"/>
      <c r="J47" s="20"/>
      <c r="K47" s="17"/>
      <c r="L47" s="17"/>
    </row>
    <row r="48" spans="1:12" x14ac:dyDescent="0.25">
      <c r="A48" s="42">
        <v>56</v>
      </c>
      <c r="B48" s="159">
        <f t="shared" si="0"/>
        <v>1680</v>
      </c>
      <c r="C48" s="44">
        <f t="shared" si="3"/>
        <v>1958.7749999999999</v>
      </c>
      <c r="D48" s="162">
        <f t="shared" si="1"/>
        <v>2379.0249999999996</v>
      </c>
      <c r="E48" s="55">
        <f t="shared" si="2"/>
        <v>3124.2</v>
      </c>
      <c r="F48" s="19"/>
      <c r="G48" s="17"/>
      <c r="H48" s="17"/>
      <c r="I48" s="17"/>
      <c r="J48" s="20"/>
      <c r="K48" s="17"/>
      <c r="L48" s="17"/>
    </row>
    <row r="49" spans="1:13" x14ac:dyDescent="0.25">
      <c r="A49" s="34">
        <v>58</v>
      </c>
      <c r="B49" s="160">
        <f t="shared" si="0"/>
        <v>1740</v>
      </c>
      <c r="C49" s="39">
        <f t="shared" si="3"/>
        <v>2028.4749999999999</v>
      </c>
      <c r="D49" s="75">
        <f t="shared" ref="D25:D50" si="4">ROUND((50/49.8*($D$6*($D$23/1000)^$D$7*$G$2^($D$8+$D$9*$D$23/1000)*EXP(-$D$10*C49/D$23)))*B49/1000,0)*1.025</f>
        <v>2464.1</v>
      </c>
      <c r="E49" s="166">
        <f t="shared" si="2"/>
        <v>3234.8999999999996</v>
      </c>
      <c r="F49" s="19"/>
      <c r="G49" s="17"/>
      <c r="H49" s="17"/>
      <c r="I49" s="17"/>
      <c r="J49" s="20"/>
      <c r="K49" s="17"/>
      <c r="L49" s="17"/>
    </row>
    <row r="50" spans="1:13" ht="15.75" thickBot="1" x14ac:dyDescent="0.3">
      <c r="A50" s="76">
        <v>60</v>
      </c>
      <c r="B50" s="161">
        <f t="shared" si="0"/>
        <v>1800</v>
      </c>
      <c r="C50" s="164">
        <f t="shared" si="3"/>
        <v>2098.1749999999997</v>
      </c>
      <c r="D50" s="77">
        <f t="shared" si="4"/>
        <v>2549.1749999999997</v>
      </c>
      <c r="E50" s="78">
        <f t="shared" si="2"/>
        <v>3346.6249999999995</v>
      </c>
      <c r="F50" s="19"/>
      <c r="G50" s="17"/>
      <c r="H50" s="17"/>
      <c r="I50" s="17"/>
      <c r="J50" s="20"/>
      <c r="K50" s="17"/>
      <c r="L50" s="17"/>
    </row>
    <row r="51" spans="1:13" x14ac:dyDescent="0.25">
      <c r="A51" t="s">
        <v>14</v>
      </c>
      <c r="D51" s="153"/>
      <c r="G51" s="17"/>
      <c r="H51" s="17"/>
      <c r="I51" s="17"/>
      <c r="J51" s="17"/>
      <c r="K51" s="17"/>
      <c r="L51" s="17"/>
      <c r="M51" s="17"/>
    </row>
    <row r="52" spans="1:13" ht="15.75" thickBot="1" x14ac:dyDescent="0.3">
      <c r="A52" s="21" t="s">
        <v>27</v>
      </c>
      <c r="B52" s="21"/>
      <c r="C52" s="21"/>
      <c r="D52" s="21"/>
      <c r="E52" s="22"/>
      <c r="F52" s="66"/>
      <c r="G52" s="67"/>
      <c r="H52" s="67"/>
      <c r="I52" s="67"/>
      <c r="J52" s="67"/>
    </row>
    <row r="53" spans="1:13" ht="21" thickBot="1" x14ac:dyDescent="0.35">
      <c r="A53" s="68" t="s">
        <v>28</v>
      </c>
      <c r="B53" s="68" t="s">
        <v>29</v>
      </c>
      <c r="C53" s="69" t="s">
        <v>45</v>
      </c>
      <c r="D53" s="152"/>
      <c r="E53" s="70" t="s">
        <v>31</v>
      </c>
      <c r="F53" s="71"/>
      <c r="G53" s="71"/>
      <c r="H53" s="71"/>
      <c r="I53" s="71"/>
      <c r="J53" s="29"/>
    </row>
    <row r="54" spans="1:13" ht="18.75" thickBot="1" x14ac:dyDescent="0.3">
      <c r="A54" s="68" t="s">
        <v>25</v>
      </c>
      <c r="B54" s="68" t="s">
        <v>26</v>
      </c>
      <c r="C54" s="16">
        <v>590</v>
      </c>
      <c r="D54" s="168">
        <v>740</v>
      </c>
      <c r="E54" s="172">
        <v>500</v>
      </c>
      <c r="F54" s="72"/>
      <c r="G54" s="72"/>
      <c r="H54" s="72"/>
      <c r="I54" s="72"/>
      <c r="J54" s="72"/>
    </row>
    <row r="55" spans="1:13" ht="18.75" thickBot="1" x14ac:dyDescent="0.3">
      <c r="A55" s="83">
        <v>51</v>
      </c>
      <c r="B55" s="167">
        <f>SUM(A55*30)</f>
        <v>1530</v>
      </c>
      <c r="C55" s="169">
        <f>ROUND((50/49.8*($D$6*(C$23/1000)^$D$7*$G$2^($D$8+$D$9*C$23/1000)*EXP(-$D$10*$B55/C$23)))*$B55/1000,0)*1.025</f>
        <v>1783.4999999999998</v>
      </c>
      <c r="D55" s="170">
        <f>ROUND((50/49.8*($D$6*(D$23/1000)^$D$7*$G$2^($D$8+$D$9*D$23/1000)*EXP(-$D$10*$B55/D$23)))*$B55/1000,0)*1.025</f>
        <v>2166.85</v>
      </c>
      <c r="E55" s="171">
        <f>ROUND((50/49.8*($D$6*(E$54/1000)^$D$7*$G$2^($D$8+$D$9*E$54/1000)*EXP(-$D$10*$B55/E$54)))*$B55/1000,0)*1.025</f>
        <v>1559.0249999999999</v>
      </c>
      <c r="F55" s="72"/>
      <c r="G55" s="72"/>
      <c r="H55" s="72"/>
      <c r="I55" s="72"/>
      <c r="J55" s="72"/>
    </row>
    <row r="56" spans="1:13" x14ac:dyDescent="0.25">
      <c r="A56" s="66"/>
      <c r="B56" s="21" t="s">
        <v>32</v>
      </c>
      <c r="C56" s="66"/>
      <c r="D56" s="24" t="s">
        <v>33</v>
      </c>
      <c r="E56" s="73"/>
      <c r="F56" s="67"/>
      <c r="G56" s="67"/>
      <c r="H56" s="67"/>
      <c r="I56" s="24"/>
    </row>
    <row r="57" spans="1:13" x14ac:dyDescent="0.25">
      <c r="A57" s="66"/>
      <c r="B57" s="66"/>
      <c r="C57" s="66"/>
      <c r="D57" s="24" t="s">
        <v>34</v>
      </c>
      <c r="E57" s="73"/>
      <c r="F57" s="67"/>
      <c r="G57" s="67"/>
      <c r="H57" s="67"/>
      <c r="I57" s="24"/>
    </row>
    <row r="58" spans="1:13" x14ac:dyDescent="0.25">
      <c r="A58" s="4" t="s">
        <v>46</v>
      </c>
    </row>
    <row r="60" spans="1:13" ht="15.75" thickBot="1" x14ac:dyDescent="0.3">
      <c r="A60" s="115" t="s">
        <v>36</v>
      </c>
      <c r="B60" s="2"/>
      <c r="C60" s="2"/>
      <c r="D60" s="2"/>
      <c r="E60" s="175"/>
      <c r="F60" s="175"/>
      <c r="G60" s="176"/>
      <c r="H60" s="176"/>
      <c r="I60" s="176"/>
    </row>
    <row r="61" spans="1:13" ht="15.75" thickBot="1" x14ac:dyDescent="0.3">
      <c r="A61" s="116"/>
      <c r="B61" s="142" t="s">
        <v>21</v>
      </c>
      <c r="C61" s="143"/>
      <c r="D61" s="144" t="s">
        <v>37</v>
      </c>
      <c r="E61" s="145"/>
      <c r="F61" s="142" t="s">
        <v>38</v>
      </c>
      <c r="G61" s="143"/>
      <c r="H61" s="144" t="s">
        <v>39</v>
      </c>
      <c r="I61" s="146"/>
    </row>
    <row r="62" spans="1:13" ht="15.75" thickBot="1" x14ac:dyDescent="0.3">
      <c r="A62" s="117" t="s">
        <v>40</v>
      </c>
      <c r="B62" s="118" t="s">
        <v>40</v>
      </c>
      <c r="C62" s="118" t="s">
        <v>41</v>
      </c>
      <c r="D62" s="119" t="s">
        <v>40</v>
      </c>
      <c r="E62" s="119" t="s">
        <v>41</v>
      </c>
      <c r="F62" s="118" t="s">
        <v>40</v>
      </c>
      <c r="G62" s="118" t="s">
        <v>41</v>
      </c>
      <c r="H62" s="119" t="s">
        <v>40</v>
      </c>
      <c r="I62" s="120" t="s">
        <v>41</v>
      </c>
    </row>
    <row r="63" spans="1:13" ht="15.75" thickBot="1" x14ac:dyDescent="0.3">
      <c r="A63" s="121">
        <v>30</v>
      </c>
      <c r="B63" s="122" t="s">
        <v>42</v>
      </c>
      <c r="C63" s="122" t="s">
        <v>42</v>
      </c>
      <c r="D63" s="123" t="s">
        <v>42</v>
      </c>
      <c r="E63" s="123" t="s">
        <v>42</v>
      </c>
      <c r="F63" s="122">
        <v>300</v>
      </c>
      <c r="G63" s="122">
        <v>210</v>
      </c>
      <c r="H63" s="123">
        <v>300</v>
      </c>
      <c r="I63" s="124">
        <v>210</v>
      </c>
    </row>
    <row r="64" spans="1:13" ht="15.75" thickBot="1" x14ac:dyDescent="0.3">
      <c r="A64" s="121">
        <v>44</v>
      </c>
      <c r="B64" s="122">
        <v>440</v>
      </c>
      <c r="C64" s="122">
        <v>355</v>
      </c>
      <c r="D64" s="123" t="s">
        <v>42</v>
      </c>
      <c r="E64" s="123" t="s">
        <v>42</v>
      </c>
      <c r="F64" s="122">
        <v>440</v>
      </c>
      <c r="G64" s="122">
        <v>355</v>
      </c>
      <c r="H64" s="123">
        <v>440</v>
      </c>
      <c r="I64" s="124">
        <v>355</v>
      </c>
    </row>
    <row r="65" spans="1:9" ht="15.75" thickBot="1" x14ac:dyDescent="0.3">
      <c r="A65" s="121">
        <v>50</v>
      </c>
      <c r="B65" s="122">
        <v>500</v>
      </c>
      <c r="C65" s="122">
        <v>415</v>
      </c>
      <c r="D65" s="123" t="s">
        <v>42</v>
      </c>
      <c r="E65" s="123" t="s">
        <v>42</v>
      </c>
      <c r="F65" s="122">
        <v>500</v>
      </c>
      <c r="G65" s="122">
        <v>415</v>
      </c>
      <c r="H65" s="123">
        <v>500</v>
      </c>
      <c r="I65" s="124">
        <v>415</v>
      </c>
    </row>
    <row r="66" spans="1:9" ht="15.75" thickBot="1" x14ac:dyDescent="0.3">
      <c r="A66" s="121">
        <v>59</v>
      </c>
      <c r="B66" s="122">
        <v>590</v>
      </c>
      <c r="C66" s="122">
        <v>505</v>
      </c>
      <c r="D66" s="123">
        <v>590</v>
      </c>
      <c r="E66" s="123">
        <v>505</v>
      </c>
      <c r="F66" s="122">
        <v>590</v>
      </c>
      <c r="G66" s="122">
        <v>505</v>
      </c>
      <c r="H66" s="123">
        <v>590</v>
      </c>
      <c r="I66" s="124">
        <v>505</v>
      </c>
    </row>
    <row r="67" spans="1:9" ht="15.75" thickBot="1" x14ac:dyDescent="0.3">
      <c r="A67" s="121">
        <v>74</v>
      </c>
      <c r="B67" s="122" t="s">
        <v>42</v>
      </c>
      <c r="C67" s="122" t="s">
        <v>42</v>
      </c>
      <c r="D67" s="123">
        <v>740</v>
      </c>
      <c r="E67" s="123">
        <v>655</v>
      </c>
      <c r="F67" s="122">
        <v>740</v>
      </c>
      <c r="G67" s="122">
        <v>655</v>
      </c>
      <c r="H67" s="123">
        <v>740</v>
      </c>
      <c r="I67" s="124">
        <v>655</v>
      </c>
    </row>
    <row r="68" spans="1:9" ht="15.75" thickBot="1" x14ac:dyDescent="0.3">
      <c r="A68" s="125">
        <v>99</v>
      </c>
      <c r="B68" s="126" t="s">
        <v>42</v>
      </c>
      <c r="C68" s="126" t="s">
        <v>42</v>
      </c>
      <c r="D68" s="127">
        <v>990</v>
      </c>
      <c r="E68" s="127">
        <v>905</v>
      </c>
      <c r="F68" s="126">
        <v>990</v>
      </c>
      <c r="G68" s="126">
        <v>905</v>
      </c>
      <c r="H68" s="127">
        <v>990</v>
      </c>
      <c r="I68" s="128">
        <v>905</v>
      </c>
    </row>
    <row r="69" spans="1:9" ht="15.75" thickBot="1" x14ac:dyDescent="0.3">
      <c r="A69" s="133" t="s">
        <v>43</v>
      </c>
      <c r="B69" s="134"/>
      <c r="C69" s="134"/>
      <c r="D69" s="134"/>
      <c r="E69" s="134"/>
      <c r="F69" s="134"/>
      <c r="G69" s="134"/>
      <c r="H69" s="134"/>
      <c r="I69" s="135"/>
    </row>
    <row r="70" spans="1:9" ht="15.75" thickTop="1" x14ac:dyDescent="0.25">
      <c r="B70" s="2"/>
      <c r="C70" s="2"/>
      <c r="D70" s="2"/>
      <c r="G70" s="17"/>
      <c r="H70" s="17"/>
      <c r="I70" s="17"/>
    </row>
    <row r="71" spans="1:9" x14ac:dyDescent="0.25">
      <c r="A71" s="136"/>
      <c r="B71" s="2"/>
      <c r="C71" s="2"/>
      <c r="D71" s="2"/>
      <c r="G71" s="17"/>
      <c r="H71" s="17"/>
      <c r="I71" s="17"/>
    </row>
    <row r="72" spans="1:9" x14ac:dyDescent="0.25">
      <c r="A72" s="136"/>
      <c r="B72" s="2"/>
      <c r="C72" s="2"/>
      <c r="D72" s="2"/>
      <c r="G72" s="17"/>
      <c r="H72" s="17"/>
      <c r="I72" s="17"/>
    </row>
    <row r="73" spans="1:9" x14ac:dyDescent="0.25">
      <c r="A73" s="136"/>
      <c r="B73" s="2"/>
      <c r="C73" s="2"/>
      <c r="D73" s="2"/>
      <c r="G73" s="17"/>
      <c r="H73" s="17"/>
      <c r="I73" s="17"/>
    </row>
    <row r="74" spans="1:9" x14ac:dyDescent="0.25">
      <c r="A74" s="136"/>
      <c r="B74" s="2"/>
      <c r="C74" s="2"/>
      <c r="D74" s="2"/>
      <c r="G74" s="17"/>
      <c r="H74" s="17"/>
      <c r="I74" s="17"/>
    </row>
    <row r="75" spans="1:9" x14ac:dyDescent="0.25">
      <c r="A75" s="136"/>
      <c r="B75" s="2"/>
      <c r="C75" s="2"/>
      <c r="D75" s="2"/>
      <c r="G75" s="17"/>
      <c r="H75" s="17"/>
      <c r="I75" s="17"/>
    </row>
    <row r="76" spans="1:9" x14ac:dyDescent="0.25">
      <c r="A76" s="136"/>
      <c r="F76" t="s">
        <v>14</v>
      </c>
      <c r="G76" s="17"/>
      <c r="H76" s="17"/>
      <c r="I76" s="17"/>
    </row>
    <row r="77" spans="1:9" x14ac:dyDescent="0.25">
      <c r="A77" s="136"/>
      <c r="B77" s="2"/>
      <c r="C77" s="2"/>
      <c r="D77" s="2"/>
      <c r="G77" s="17"/>
      <c r="H77" s="17"/>
      <c r="I77" s="17"/>
    </row>
    <row r="78" spans="1:9" x14ac:dyDescent="0.25">
      <c r="A78" s="136"/>
      <c r="B78" s="2"/>
      <c r="C78" s="2"/>
      <c r="D78" s="2"/>
      <c r="G78" s="17"/>
      <c r="H78" s="17"/>
      <c r="I78" s="17"/>
    </row>
    <row r="79" spans="1:9" x14ac:dyDescent="0.25">
      <c r="A79" s="136"/>
      <c r="B79" s="2"/>
      <c r="C79" s="2"/>
      <c r="D79" s="2"/>
      <c r="G79" s="17"/>
      <c r="H79" s="17"/>
      <c r="I79" s="17"/>
    </row>
    <row r="80" spans="1:9" x14ac:dyDescent="0.25">
      <c r="A80" s="136"/>
      <c r="B80" s="2"/>
      <c r="C80" s="2"/>
      <c r="D80" s="2"/>
      <c r="G80" s="17"/>
      <c r="H80" s="17"/>
      <c r="I80" s="17"/>
    </row>
    <row r="81" spans="1:9" x14ac:dyDescent="0.25">
      <c r="A81" s="136"/>
      <c r="B81" s="2"/>
      <c r="C81" s="2"/>
      <c r="D81" s="2"/>
      <c r="G81" s="17"/>
      <c r="H81" s="17"/>
      <c r="I81" s="17"/>
    </row>
    <row r="82" spans="1:9" x14ac:dyDescent="0.25">
      <c r="A82" s="136"/>
      <c r="B82" s="2"/>
      <c r="C82" s="2"/>
      <c r="D82" s="2"/>
      <c r="G82" s="17"/>
      <c r="H82" s="17"/>
      <c r="I82" s="17"/>
    </row>
    <row r="83" spans="1:9" x14ac:dyDescent="0.25">
      <c r="A83" s="136"/>
      <c r="B83" s="2"/>
      <c r="C83" s="2"/>
      <c r="D83" s="2"/>
      <c r="G83" s="17"/>
      <c r="H83" s="17"/>
      <c r="I83" s="17"/>
    </row>
    <row r="84" spans="1:9" x14ac:dyDescent="0.25">
      <c r="A84" s="136"/>
      <c r="B84" s="2"/>
      <c r="C84" s="2"/>
      <c r="D84" s="2"/>
      <c r="G84" s="17"/>
      <c r="H84" s="17"/>
      <c r="I84" s="17"/>
    </row>
    <row r="85" spans="1:9" x14ac:dyDescent="0.25">
      <c r="A85" s="136"/>
      <c r="B85" s="2"/>
      <c r="C85" s="2"/>
      <c r="D85" s="2"/>
      <c r="G85" s="17"/>
      <c r="H85" s="17"/>
      <c r="I85" s="17"/>
    </row>
    <row r="86" spans="1:9" x14ac:dyDescent="0.25">
      <c r="A86" s="136"/>
      <c r="B86" s="2"/>
      <c r="C86" s="2"/>
      <c r="D86" s="2"/>
      <c r="G86" s="17"/>
      <c r="H86" s="17"/>
      <c r="I86" s="17"/>
    </row>
    <row r="87" spans="1:9" x14ac:dyDescent="0.25">
      <c r="A87" s="136"/>
      <c r="B87" s="2"/>
      <c r="C87" s="2"/>
      <c r="D87" s="2"/>
      <c r="G87" s="17"/>
      <c r="H87" s="17"/>
      <c r="I87" s="17"/>
    </row>
    <row r="88" spans="1:9" x14ac:dyDescent="0.25">
      <c r="A88" s="136"/>
      <c r="B88" s="2"/>
      <c r="C88" s="2"/>
      <c r="D88" s="2"/>
      <c r="G88" s="17"/>
      <c r="H88" s="17"/>
      <c r="I88" s="17"/>
    </row>
    <row r="89" spans="1:9" x14ac:dyDescent="0.25">
      <c r="A89" s="136"/>
      <c r="B89" s="2"/>
      <c r="C89" s="2"/>
      <c r="D89" s="2"/>
      <c r="G89" s="17"/>
      <c r="H89" s="17"/>
      <c r="I89" s="17"/>
    </row>
    <row r="90" spans="1:9" x14ac:dyDescent="0.25">
      <c r="A90" s="136"/>
      <c r="B90" s="2"/>
      <c r="C90" s="2"/>
      <c r="D90" s="2"/>
      <c r="G90" s="17"/>
      <c r="H90" s="17"/>
      <c r="I90" s="17"/>
    </row>
  </sheetData>
  <sheetProtection password="E033" sheet="1" objects="1" scenarios="1"/>
  <mergeCells count="7">
    <mergeCell ref="H61:I61"/>
    <mergeCell ref="A69:I69"/>
    <mergeCell ref="A71:A90"/>
    <mergeCell ref="B61:C61"/>
    <mergeCell ref="D61:E61"/>
    <mergeCell ref="F61:G61"/>
    <mergeCell ref="C22:E2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"/>
  <sheetViews>
    <sheetView topLeftCell="A14" workbookViewId="0">
      <selection activeCell="C17" sqref="C17"/>
    </sheetView>
  </sheetViews>
  <sheetFormatPr defaultRowHeight="15" x14ac:dyDescent="0.25"/>
  <cols>
    <col min="2" max="2" width="10.140625" bestFit="1" customWidth="1"/>
    <col min="4" max="6" width="11.28515625" bestFit="1" customWidth="1"/>
    <col min="8" max="8" width="11.140625" customWidth="1"/>
    <col min="9" max="9" width="16.28515625" customWidth="1"/>
    <col min="258" max="258" width="10.140625" bestFit="1" customWidth="1"/>
    <col min="260" max="262" width="11.28515625" bestFit="1" customWidth="1"/>
    <col min="264" max="264" width="11.140625" customWidth="1"/>
    <col min="265" max="265" width="16.28515625" customWidth="1"/>
    <col min="514" max="514" width="10.140625" bestFit="1" customWidth="1"/>
    <col min="516" max="518" width="11.28515625" bestFit="1" customWidth="1"/>
    <col min="520" max="520" width="11.140625" customWidth="1"/>
    <col min="521" max="521" width="16.28515625" customWidth="1"/>
    <col min="770" max="770" width="10.140625" bestFit="1" customWidth="1"/>
    <col min="772" max="774" width="11.28515625" bestFit="1" customWidth="1"/>
    <col min="776" max="776" width="11.140625" customWidth="1"/>
    <col min="777" max="777" width="16.28515625" customWidth="1"/>
    <col min="1026" max="1026" width="10.140625" bestFit="1" customWidth="1"/>
    <col min="1028" max="1030" width="11.28515625" bestFit="1" customWidth="1"/>
    <col min="1032" max="1032" width="11.140625" customWidth="1"/>
    <col min="1033" max="1033" width="16.28515625" customWidth="1"/>
    <col min="1282" max="1282" width="10.140625" bestFit="1" customWidth="1"/>
    <col min="1284" max="1286" width="11.28515625" bestFit="1" customWidth="1"/>
    <col min="1288" max="1288" width="11.140625" customWidth="1"/>
    <col min="1289" max="1289" width="16.28515625" customWidth="1"/>
    <col min="1538" max="1538" width="10.140625" bestFit="1" customWidth="1"/>
    <col min="1540" max="1542" width="11.28515625" bestFit="1" customWidth="1"/>
    <col min="1544" max="1544" width="11.140625" customWidth="1"/>
    <col min="1545" max="1545" width="16.28515625" customWidth="1"/>
    <col min="1794" max="1794" width="10.140625" bestFit="1" customWidth="1"/>
    <col min="1796" max="1798" width="11.28515625" bestFit="1" customWidth="1"/>
    <col min="1800" max="1800" width="11.140625" customWidth="1"/>
    <col min="1801" max="1801" width="16.28515625" customWidth="1"/>
    <col min="2050" max="2050" width="10.140625" bestFit="1" customWidth="1"/>
    <col min="2052" max="2054" width="11.28515625" bestFit="1" customWidth="1"/>
    <col min="2056" max="2056" width="11.140625" customWidth="1"/>
    <col min="2057" max="2057" width="16.28515625" customWidth="1"/>
    <col min="2306" max="2306" width="10.140625" bestFit="1" customWidth="1"/>
    <col min="2308" max="2310" width="11.28515625" bestFit="1" customWidth="1"/>
    <col min="2312" max="2312" width="11.140625" customWidth="1"/>
    <col min="2313" max="2313" width="16.28515625" customWidth="1"/>
    <col min="2562" max="2562" width="10.140625" bestFit="1" customWidth="1"/>
    <col min="2564" max="2566" width="11.28515625" bestFit="1" customWidth="1"/>
    <col min="2568" max="2568" width="11.140625" customWidth="1"/>
    <col min="2569" max="2569" width="16.28515625" customWidth="1"/>
    <col min="2818" max="2818" width="10.140625" bestFit="1" customWidth="1"/>
    <col min="2820" max="2822" width="11.28515625" bestFit="1" customWidth="1"/>
    <col min="2824" max="2824" width="11.140625" customWidth="1"/>
    <col min="2825" max="2825" width="16.28515625" customWidth="1"/>
    <col min="3074" max="3074" width="10.140625" bestFit="1" customWidth="1"/>
    <col min="3076" max="3078" width="11.28515625" bestFit="1" customWidth="1"/>
    <col min="3080" max="3080" width="11.140625" customWidth="1"/>
    <col min="3081" max="3081" width="16.28515625" customWidth="1"/>
    <col min="3330" max="3330" width="10.140625" bestFit="1" customWidth="1"/>
    <col min="3332" max="3334" width="11.28515625" bestFit="1" customWidth="1"/>
    <col min="3336" max="3336" width="11.140625" customWidth="1"/>
    <col min="3337" max="3337" width="16.28515625" customWidth="1"/>
    <col min="3586" max="3586" width="10.140625" bestFit="1" customWidth="1"/>
    <col min="3588" max="3590" width="11.28515625" bestFit="1" customWidth="1"/>
    <col min="3592" max="3592" width="11.140625" customWidth="1"/>
    <col min="3593" max="3593" width="16.28515625" customWidth="1"/>
    <col min="3842" max="3842" width="10.140625" bestFit="1" customWidth="1"/>
    <col min="3844" max="3846" width="11.28515625" bestFit="1" customWidth="1"/>
    <col min="3848" max="3848" width="11.140625" customWidth="1"/>
    <col min="3849" max="3849" width="16.28515625" customWidth="1"/>
    <col min="4098" max="4098" width="10.140625" bestFit="1" customWidth="1"/>
    <col min="4100" max="4102" width="11.28515625" bestFit="1" customWidth="1"/>
    <col min="4104" max="4104" width="11.140625" customWidth="1"/>
    <col min="4105" max="4105" width="16.28515625" customWidth="1"/>
    <col min="4354" max="4354" width="10.140625" bestFit="1" customWidth="1"/>
    <col min="4356" max="4358" width="11.28515625" bestFit="1" customWidth="1"/>
    <col min="4360" max="4360" width="11.140625" customWidth="1"/>
    <col min="4361" max="4361" width="16.28515625" customWidth="1"/>
    <col min="4610" max="4610" width="10.140625" bestFit="1" customWidth="1"/>
    <col min="4612" max="4614" width="11.28515625" bestFit="1" customWidth="1"/>
    <col min="4616" max="4616" width="11.140625" customWidth="1"/>
    <col min="4617" max="4617" width="16.28515625" customWidth="1"/>
    <col min="4866" max="4866" width="10.140625" bestFit="1" customWidth="1"/>
    <col min="4868" max="4870" width="11.28515625" bestFit="1" customWidth="1"/>
    <col min="4872" max="4872" width="11.140625" customWidth="1"/>
    <col min="4873" max="4873" width="16.28515625" customWidth="1"/>
    <col min="5122" max="5122" width="10.140625" bestFit="1" customWidth="1"/>
    <col min="5124" max="5126" width="11.28515625" bestFit="1" customWidth="1"/>
    <col min="5128" max="5128" width="11.140625" customWidth="1"/>
    <col min="5129" max="5129" width="16.28515625" customWidth="1"/>
    <col min="5378" max="5378" width="10.140625" bestFit="1" customWidth="1"/>
    <col min="5380" max="5382" width="11.28515625" bestFit="1" customWidth="1"/>
    <col min="5384" max="5384" width="11.140625" customWidth="1"/>
    <col min="5385" max="5385" width="16.28515625" customWidth="1"/>
    <col min="5634" max="5634" width="10.140625" bestFit="1" customWidth="1"/>
    <col min="5636" max="5638" width="11.28515625" bestFit="1" customWidth="1"/>
    <col min="5640" max="5640" width="11.140625" customWidth="1"/>
    <col min="5641" max="5641" width="16.28515625" customWidth="1"/>
    <col min="5890" max="5890" width="10.140625" bestFit="1" customWidth="1"/>
    <col min="5892" max="5894" width="11.28515625" bestFit="1" customWidth="1"/>
    <col min="5896" max="5896" width="11.140625" customWidth="1"/>
    <col min="5897" max="5897" width="16.28515625" customWidth="1"/>
    <col min="6146" max="6146" width="10.140625" bestFit="1" customWidth="1"/>
    <col min="6148" max="6150" width="11.28515625" bestFit="1" customWidth="1"/>
    <col min="6152" max="6152" width="11.140625" customWidth="1"/>
    <col min="6153" max="6153" width="16.28515625" customWidth="1"/>
    <col min="6402" max="6402" width="10.140625" bestFit="1" customWidth="1"/>
    <col min="6404" max="6406" width="11.28515625" bestFit="1" customWidth="1"/>
    <col min="6408" max="6408" width="11.140625" customWidth="1"/>
    <col min="6409" max="6409" width="16.28515625" customWidth="1"/>
    <col min="6658" max="6658" width="10.140625" bestFit="1" customWidth="1"/>
    <col min="6660" max="6662" width="11.28515625" bestFit="1" customWidth="1"/>
    <col min="6664" max="6664" width="11.140625" customWidth="1"/>
    <col min="6665" max="6665" width="16.28515625" customWidth="1"/>
    <col min="6914" max="6914" width="10.140625" bestFit="1" customWidth="1"/>
    <col min="6916" max="6918" width="11.28515625" bestFit="1" customWidth="1"/>
    <col min="6920" max="6920" width="11.140625" customWidth="1"/>
    <col min="6921" max="6921" width="16.28515625" customWidth="1"/>
    <col min="7170" max="7170" width="10.140625" bestFit="1" customWidth="1"/>
    <col min="7172" max="7174" width="11.28515625" bestFit="1" customWidth="1"/>
    <col min="7176" max="7176" width="11.140625" customWidth="1"/>
    <col min="7177" max="7177" width="16.28515625" customWidth="1"/>
    <col min="7426" max="7426" width="10.140625" bestFit="1" customWidth="1"/>
    <col min="7428" max="7430" width="11.28515625" bestFit="1" customWidth="1"/>
    <col min="7432" max="7432" width="11.140625" customWidth="1"/>
    <col min="7433" max="7433" width="16.28515625" customWidth="1"/>
    <col min="7682" max="7682" width="10.140625" bestFit="1" customWidth="1"/>
    <col min="7684" max="7686" width="11.28515625" bestFit="1" customWidth="1"/>
    <col min="7688" max="7688" width="11.140625" customWidth="1"/>
    <col min="7689" max="7689" width="16.28515625" customWidth="1"/>
    <col min="7938" max="7938" width="10.140625" bestFit="1" customWidth="1"/>
    <col min="7940" max="7942" width="11.28515625" bestFit="1" customWidth="1"/>
    <col min="7944" max="7944" width="11.140625" customWidth="1"/>
    <col min="7945" max="7945" width="16.28515625" customWidth="1"/>
    <col min="8194" max="8194" width="10.140625" bestFit="1" customWidth="1"/>
    <col min="8196" max="8198" width="11.28515625" bestFit="1" customWidth="1"/>
    <col min="8200" max="8200" width="11.140625" customWidth="1"/>
    <col min="8201" max="8201" width="16.28515625" customWidth="1"/>
    <col min="8450" max="8450" width="10.140625" bestFit="1" customWidth="1"/>
    <col min="8452" max="8454" width="11.28515625" bestFit="1" customWidth="1"/>
    <col min="8456" max="8456" width="11.140625" customWidth="1"/>
    <col min="8457" max="8457" width="16.28515625" customWidth="1"/>
    <col min="8706" max="8706" width="10.140625" bestFit="1" customWidth="1"/>
    <col min="8708" max="8710" width="11.28515625" bestFit="1" customWidth="1"/>
    <col min="8712" max="8712" width="11.140625" customWidth="1"/>
    <col min="8713" max="8713" width="16.28515625" customWidth="1"/>
    <col min="8962" max="8962" width="10.140625" bestFit="1" customWidth="1"/>
    <col min="8964" max="8966" width="11.28515625" bestFit="1" customWidth="1"/>
    <col min="8968" max="8968" width="11.140625" customWidth="1"/>
    <col min="8969" max="8969" width="16.28515625" customWidth="1"/>
    <col min="9218" max="9218" width="10.140625" bestFit="1" customWidth="1"/>
    <col min="9220" max="9222" width="11.28515625" bestFit="1" customWidth="1"/>
    <col min="9224" max="9224" width="11.140625" customWidth="1"/>
    <col min="9225" max="9225" width="16.28515625" customWidth="1"/>
    <col min="9474" max="9474" width="10.140625" bestFit="1" customWidth="1"/>
    <col min="9476" max="9478" width="11.28515625" bestFit="1" customWidth="1"/>
    <col min="9480" max="9480" width="11.140625" customWidth="1"/>
    <col min="9481" max="9481" width="16.28515625" customWidth="1"/>
    <col min="9730" max="9730" width="10.140625" bestFit="1" customWidth="1"/>
    <col min="9732" max="9734" width="11.28515625" bestFit="1" customWidth="1"/>
    <col min="9736" max="9736" width="11.140625" customWidth="1"/>
    <col min="9737" max="9737" width="16.28515625" customWidth="1"/>
    <col min="9986" max="9986" width="10.140625" bestFit="1" customWidth="1"/>
    <col min="9988" max="9990" width="11.28515625" bestFit="1" customWidth="1"/>
    <col min="9992" max="9992" width="11.140625" customWidth="1"/>
    <col min="9993" max="9993" width="16.28515625" customWidth="1"/>
    <col min="10242" max="10242" width="10.140625" bestFit="1" customWidth="1"/>
    <col min="10244" max="10246" width="11.28515625" bestFit="1" customWidth="1"/>
    <col min="10248" max="10248" width="11.140625" customWidth="1"/>
    <col min="10249" max="10249" width="16.28515625" customWidth="1"/>
    <col min="10498" max="10498" width="10.140625" bestFit="1" customWidth="1"/>
    <col min="10500" max="10502" width="11.28515625" bestFit="1" customWidth="1"/>
    <col min="10504" max="10504" width="11.140625" customWidth="1"/>
    <col min="10505" max="10505" width="16.28515625" customWidth="1"/>
    <col min="10754" max="10754" width="10.140625" bestFit="1" customWidth="1"/>
    <col min="10756" max="10758" width="11.28515625" bestFit="1" customWidth="1"/>
    <col min="10760" max="10760" width="11.140625" customWidth="1"/>
    <col min="10761" max="10761" width="16.28515625" customWidth="1"/>
    <col min="11010" max="11010" width="10.140625" bestFit="1" customWidth="1"/>
    <col min="11012" max="11014" width="11.28515625" bestFit="1" customWidth="1"/>
    <col min="11016" max="11016" width="11.140625" customWidth="1"/>
    <col min="11017" max="11017" width="16.28515625" customWidth="1"/>
    <col min="11266" max="11266" width="10.140625" bestFit="1" customWidth="1"/>
    <col min="11268" max="11270" width="11.28515625" bestFit="1" customWidth="1"/>
    <col min="11272" max="11272" width="11.140625" customWidth="1"/>
    <col min="11273" max="11273" width="16.28515625" customWidth="1"/>
    <col min="11522" max="11522" width="10.140625" bestFit="1" customWidth="1"/>
    <col min="11524" max="11526" width="11.28515625" bestFit="1" customWidth="1"/>
    <col min="11528" max="11528" width="11.140625" customWidth="1"/>
    <col min="11529" max="11529" width="16.28515625" customWidth="1"/>
    <col min="11778" max="11778" width="10.140625" bestFit="1" customWidth="1"/>
    <col min="11780" max="11782" width="11.28515625" bestFit="1" customWidth="1"/>
    <col min="11784" max="11784" width="11.140625" customWidth="1"/>
    <col min="11785" max="11785" width="16.28515625" customWidth="1"/>
    <col min="12034" max="12034" width="10.140625" bestFit="1" customWidth="1"/>
    <col min="12036" max="12038" width="11.28515625" bestFit="1" customWidth="1"/>
    <col min="12040" max="12040" width="11.140625" customWidth="1"/>
    <col min="12041" max="12041" width="16.28515625" customWidth="1"/>
    <col min="12290" max="12290" width="10.140625" bestFit="1" customWidth="1"/>
    <col min="12292" max="12294" width="11.28515625" bestFit="1" customWidth="1"/>
    <col min="12296" max="12296" width="11.140625" customWidth="1"/>
    <col min="12297" max="12297" width="16.28515625" customWidth="1"/>
    <col min="12546" max="12546" width="10.140625" bestFit="1" customWidth="1"/>
    <col min="12548" max="12550" width="11.28515625" bestFit="1" customWidth="1"/>
    <col min="12552" max="12552" width="11.140625" customWidth="1"/>
    <col min="12553" max="12553" width="16.28515625" customWidth="1"/>
    <col min="12802" max="12802" width="10.140625" bestFit="1" customWidth="1"/>
    <col min="12804" max="12806" width="11.28515625" bestFit="1" customWidth="1"/>
    <col min="12808" max="12808" width="11.140625" customWidth="1"/>
    <col min="12809" max="12809" width="16.28515625" customWidth="1"/>
    <col min="13058" max="13058" width="10.140625" bestFit="1" customWidth="1"/>
    <col min="13060" max="13062" width="11.28515625" bestFit="1" customWidth="1"/>
    <col min="13064" max="13064" width="11.140625" customWidth="1"/>
    <col min="13065" max="13065" width="16.28515625" customWidth="1"/>
    <col min="13314" max="13314" width="10.140625" bestFit="1" customWidth="1"/>
    <col min="13316" max="13318" width="11.28515625" bestFit="1" customWidth="1"/>
    <col min="13320" max="13320" width="11.140625" customWidth="1"/>
    <col min="13321" max="13321" width="16.28515625" customWidth="1"/>
    <col min="13570" max="13570" width="10.140625" bestFit="1" customWidth="1"/>
    <col min="13572" max="13574" width="11.28515625" bestFit="1" customWidth="1"/>
    <col min="13576" max="13576" width="11.140625" customWidth="1"/>
    <col min="13577" max="13577" width="16.28515625" customWidth="1"/>
    <col min="13826" max="13826" width="10.140625" bestFit="1" customWidth="1"/>
    <col min="13828" max="13830" width="11.28515625" bestFit="1" customWidth="1"/>
    <col min="13832" max="13832" width="11.140625" customWidth="1"/>
    <col min="13833" max="13833" width="16.28515625" customWidth="1"/>
    <col min="14082" max="14082" width="10.140625" bestFit="1" customWidth="1"/>
    <col min="14084" max="14086" width="11.28515625" bestFit="1" customWidth="1"/>
    <col min="14088" max="14088" width="11.140625" customWidth="1"/>
    <col min="14089" max="14089" width="16.28515625" customWidth="1"/>
    <col min="14338" max="14338" width="10.140625" bestFit="1" customWidth="1"/>
    <col min="14340" max="14342" width="11.28515625" bestFit="1" customWidth="1"/>
    <col min="14344" max="14344" width="11.140625" customWidth="1"/>
    <col min="14345" max="14345" width="16.28515625" customWidth="1"/>
    <col min="14594" max="14594" width="10.140625" bestFit="1" customWidth="1"/>
    <col min="14596" max="14598" width="11.28515625" bestFit="1" customWidth="1"/>
    <col min="14600" max="14600" width="11.140625" customWidth="1"/>
    <col min="14601" max="14601" width="16.28515625" customWidth="1"/>
    <col min="14850" max="14850" width="10.140625" bestFit="1" customWidth="1"/>
    <col min="14852" max="14854" width="11.28515625" bestFit="1" customWidth="1"/>
    <col min="14856" max="14856" width="11.140625" customWidth="1"/>
    <col min="14857" max="14857" width="16.28515625" customWidth="1"/>
    <col min="15106" max="15106" width="10.140625" bestFit="1" customWidth="1"/>
    <col min="15108" max="15110" width="11.28515625" bestFit="1" customWidth="1"/>
    <col min="15112" max="15112" width="11.140625" customWidth="1"/>
    <col min="15113" max="15113" width="16.28515625" customWidth="1"/>
    <col min="15362" max="15362" width="10.140625" bestFit="1" customWidth="1"/>
    <col min="15364" max="15366" width="11.28515625" bestFit="1" customWidth="1"/>
    <col min="15368" max="15368" width="11.140625" customWidth="1"/>
    <col min="15369" max="15369" width="16.28515625" customWidth="1"/>
    <col min="15618" max="15618" width="10.140625" bestFit="1" customWidth="1"/>
    <col min="15620" max="15622" width="11.28515625" bestFit="1" customWidth="1"/>
    <col min="15624" max="15624" width="11.140625" customWidth="1"/>
    <col min="15625" max="15625" width="16.28515625" customWidth="1"/>
    <col min="15874" max="15874" width="10.140625" bestFit="1" customWidth="1"/>
    <col min="15876" max="15878" width="11.28515625" bestFit="1" customWidth="1"/>
    <col min="15880" max="15880" width="11.140625" customWidth="1"/>
    <col min="15881" max="15881" width="16.28515625" customWidth="1"/>
    <col min="16130" max="16130" width="10.140625" bestFit="1" customWidth="1"/>
    <col min="16132" max="16134" width="11.28515625" bestFit="1" customWidth="1"/>
    <col min="16136" max="16136" width="11.140625" customWidth="1"/>
    <col min="16137" max="16137" width="16.28515625" customWidth="1"/>
  </cols>
  <sheetData>
    <row r="1" spans="2:11" hidden="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2:11" hidden="1" x14ac:dyDescent="0.25">
      <c r="B2" s="1">
        <v>38825</v>
      </c>
      <c r="C2" t="s">
        <v>7</v>
      </c>
      <c r="D2">
        <f>SUM(C17)</f>
        <v>75</v>
      </c>
      <c r="E2">
        <f>SUM(C18)</f>
        <v>65</v>
      </c>
      <c r="F2">
        <f>SUM(C19)</f>
        <v>20</v>
      </c>
      <c r="G2">
        <f>ROUND(+(D2-E2)/LN((D2-F2)/(E2-F2)),1)</f>
        <v>49.8</v>
      </c>
      <c r="H2">
        <f>ROUND(1/((LN((D2-F2)/(E2-F2))*49.33)/(D2-E2))^1.28,2)</f>
        <v>1.01</v>
      </c>
    </row>
    <row r="3" spans="2:11" hidden="1" x14ac:dyDescent="0.25">
      <c r="B3" t="s">
        <v>8</v>
      </c>
      <c r="H3">
        <f>ROUND(((LN((D2-F2)/(E2-F2))*49.33)/(D2-E2))^1.28,2)</f>
        <v>0.99</v>
      </c>
    </row>
    <row r="4" spans="2:11" hidden="1" x14ac:dyDescent="0.25"/>
    <row r="5" spans="2:11" hidden="1" x14ac:dyDescent="0.25">
      <c r="D5" t="s">
        <v>38</v>
      </c>
    </row>
    <row r="6" spans="2:11" hidden="1" x14ac:dyDescent="0.25">
      <c r="C6" t="s">
        <v>10</v>
      </c>
      <c r="D6" s="85">
        <v>10.6227</v>
      </c>
    </row>
    <row r="7" spans="2:11" hidden="1" x14ac:dyDescent="0.25">
      <c r="C7" t="s">
        <v>11</v>
      </c>
      <c r="D7" s="86">
        <v>0.63095999999999997</v>
      </c>
      <c r="E7" s="2"/>
      <c r="F7" s="2"/>
      <c r="G7" s="2"/>
      <c r="H7" s="2"/>
      <c r="I7" s="2"/>
    </row>
    <row r="8" spans="2:11" ht="15.75" hidden="1" thickBot="1" x14ac:dyDescent="0.3">
      <c r="C8" t="s">
        <v>12</v>
      </c>
      <c r="D8" s="87">
        <v>1.2296</v>
      </c>
      <c r="E8" s="2"/>
      <c r="F8" s="2"/>
      <c r="G8" s="2"/>
      <c r="H8" s="2"/>
      <c r="I8" s="2"/>
    </row>
    <row r="9" spans="2:11" ht="15.75" hidden="1" thickBot="1" x14ac:dyDescent="0.3">
      <c r="C9" t="s">
        <v>13</v>
      </c>
      <c r="D9" s="88">
        <v>0.11362999999999999</v>
      </c>
      <c r="E9" s="2" t="s">
        <v>14</v>
      </c>
      <c r="F9" s="2"/>
      <c r="G9" s="2"/>
      <c r="H9" s="2"/>
      <c r="I9" s="2"/>
    </row>
    <row r="10" spans="2:11" hidden="1" x14ac:dyDescent="0.25">
      <c r="C10" t="s">
        <v>15</v>
      </c>
      <c r="D10" s="89">
        <v>0</v>
      </c>
      <c r="E10" s="2"/>
      <c r="F10" s="2"/>
      <c r="G10" s="2"/>
      <c r="H10" s="2"/>
      <c r="I10" s="2"/>
    </row>
    <row r="11" spans="2:11" hidden="1" x14ac:dyDescent="0.25">
      <c r="E11" s="4"/>
      <c r="H11" s="2"/>
      <c r="I11" s="2"/>
      <c r="J11" s="2"/>
      <c r="K11" s="2"/>
    </row>
    <row r="12" spans="2:11" hidden="1" x14ac:dyDescent="0.25">
      <c r="H12" s="2"/>
      <c r="I12" s="2"/>
      <c r="J12" s="2"/>
      <c r="K12" s="2"/>
    </row>
    <row r="13" spans="2:11" ht="18" x14ac:dyDescent="0.25">
      <c r="B13" s="26" t="s">
        <v>44</v>
      </c>
      <c r="C13" s="26"/>
      <c r="D13" s="26"/>
      <c r="E13" s="27"/>
      <c r="F13" s="28"/>
      <c r="H13" s="2"/>
      <c r="I13" s="2"/>
      <c r="J13" s="2"/>
      <c r="K13" s="2"/>
    </row>
    <row r="14" spans="2:11" x14ac:dyDescent="0.25">
      <c r="B14" s="91" t="s">
        <v>16</v>
      </c>
      <c r="C14" s="92"/>
      <c r="D14" s="92"/>
      <c r="E14" s="92"/>
      <c r="F14" s="92"/>
      <c r="G14" s="92"/>
      <c r="H14" s="2"/>
      <c r="I14" s="2"/>
      <c r="J14" s="2"/>
      <c r="K14" s="2"/>
    </row>
    <row r="15" spans="2:11" x14ac:dyDescent="0.25">
      <c r="B15" s="5"/>
      <c r="H15" s="2"/>
      <c r="I15" s="2"/>
      <c r="J15" s="2"/>
      <c r="K15" s="2"/>
    </row>
    <row r="16" spans="2:11" ht="15.75" thickBot="1" x14ac:dyDescent="0.3">
      <c r="B16" s="6"/>
      <c r="C16" s="6"/>
      <c r="D16" s="2"/>
      <c r="E16" s="2"/>
      <c r="F16" s="7"/>
      <c r="G16" s="2"/>
      <c r="H16" s="2"/>
      <c r="I16" s="2"/>
      <c r="J16" s="2"/>
      <c r="K16" s="2"/>
    </row>
    <row r="17" spans="1:14" ht="21" thickBot="1" x14ac:dyDescent="0.35">
      <c r="B17" s="8" t="s">
        <v>2</v>
      </c>
      <c r="C17" s="84">
        <v>75</v>
      </c>
      <c r="D17" s="9" t="s">
        <v>17</v>
      </c>
      <c r="E17" s="2" t="s">
        <v>18</v>
      </c>
      <c r="F17" s="2"/>
      <c r="G17" s="2"/>
      <c r="H17" s="2"/>
      <c r="I17" s="2"/>
      <c r="J17" s="2"/>
      <c r="K17" s="2"/>
    </row>
    <row r="18" spans="1:14" ht="21" thickBot="1" x14ac:dyDescent="0.35">
      <c r="B18" s="10" t="s">
        <v>3</v>
      </c>
      <c r="C18" s="84">
        <v>65</v>
      </c>
      <c r="D18" s="11" t="s">
        <v>17</v>
      </c>
      <c r="E18" s="2" t="s">
        <v>19</v>
      </c>
      <c r="F18" s="2"/>
      <c r="G18" s="2">
        <f>H3</f>
        <v>0.99</v>
      </c>
      <c r="H18" s="2"/>
      <c r="I18" s="2"/>
      <c r="J18" s="2"/>
      <c r="K18" s="2"/>
    </row>
    <row r="19" spans="1:14" ht="21" thickBot="1" x14ac:dyDescent="0.35">
      <c r="B19" s="12" t="s">
        <v>20</v>
      </c>
      <c r="C19" s="84">
        <v>20</v>
      </c>
      <c r="D19" s="13" t="s">
        <v>17</v>
      </c>
      <c r="E19" s="2" t="s">
        <v>5</v>
      </c>
      <c r="F19" s="2"/>
      <c r="G19" s="2">
        <f>G2</f>
        <v>49.8</v>
      </c>
      <c r="H19" s="2"/>
      <c r="I19" s="2"/>
      <c r="J19" s="2"/>
      <c r="K19" s="2"/>
    </row>
    <row r="20" spans="1:14" x14ac:dyDescent="0.25">
      <c r="B20" s="2"/>
      <c r="C20" s="14" t="s">
        <v>14</v>
      </c>
      <c r="D20" s="14" t="s">
        <v>14</v>
      </c>
      <c r="E20" s="14" t="s">
        <v>14</v>
      </c>
      <c r="F20" s="14" t="s">
        <v>14</v>
      </c>
      <c r="G20" s="14" t="s">
        <v>14</v>
      </c>
      <c r="H20" s="2"/>
      <c r="I20" s="2"/>
      <c r="J20" s="2"/>
      <c r="K20" s="2"/>
    </row>
    <row r="21" spans="1:14" x14ac:dyDescent="0.25">
      <c r="B21" s="2"/>
      <c r="C21" s="2"/>
      <c r="D21" s="2"/>
      <c r="E21" s="2"/>
      <c r="F21" s="2"/>
      <c r="G21" s="2"/>
      <c r="H21" s="2" t="s">
        <v>14</v>
      </c>
      <c r="I21" s="2" t="s">
        <v>14</v>
      </c>
      <c r="J21" s="2" t="s">
        <v>14</v>
      </c>
      <c r="K21" s="2" t="s">
        <v>14</v>
      </c>
      <c r="L21" t="s">
        <v>14</v>
      </c>
      <c r="M21" t="s">
        <v>14</v>
      </c>
      <c r="N21" t="s">
        <v>14</v>
      </c>
    </row>
    <row r="22" spans="1:14" ht="30.75" thickBot="1" x14ac:dyDescent="0.45">
      <c r="A22" s="30" t="s">
        <v>38</v>
      </c>
      <c r="B22" s="31"/>
      <c r="C22" s="31"/>
      <c r="D22" s="31"/>
      <c r="E22" s="31"/>
      <c r="F22" s="31"/>
      <c r="G22" s="31"/>
      <c r="H22" s="31"/>
      <c r="I22" s="2"/>
      <c r="J22" s="2"/>
      <c r="K22" s="2"/>
    </row>
    <row r="23" spans="1:14" ht="20.25" x14ac:dyDescent="0.3">
      <c r="A23" s="32" t="s">
        <v>22</v>
      </c>
      <c r="B23" s="33" t="s">
        <v>23</v>
      </c>
      <c r="C23" s="137" t="s">
        <v>24</v>
      </c>
      <c r="D23" s="138"/>
      <c r="E23" s="138"/>
      <c r="F23" s="138"/>
      <c r="G23" s="138"/>
      <c r="H23" s="97"/>
      <c r="I23" s="2"/>
      <c r="J23" s="2"/>
      <c r="K23" s="2"/>
    </row>
    <row r="24" spans="1:14" ht="15.75" thickBot="1" x14ac:dyDescent="0.3">
      <c r="A24" s="34" t="s">
        <v>25</v>
      </c>
      <c r="B24" s="35" t="s">
        <v>26</v>
      </c>
      <c r="C24" s="36">
        <v>300</v>
      </c>
      <c r="D24" s="37">
        <v>440</v>
      </c>
      <c r="E24" s="37">
        <v>500</v>
      </c>
      <c r="F24" s="37">
        <v>590</v>
      </c>
      <c r="G24" s="53">
        <v>740</v>
      </c>
      <c r="H24" s="38">
        <v>990</v>
      </c>
      <c r="I24" s="19"/>
      <c r="J24" s="18"/>
      <c r="K24" s="17"/>
    </row>
    <row r="25" spans="1:14" x14ac:dyDescent="0.25">
      <c r="A25" s="56">
        <v>1</v>
      </c>
      <c r="B25" s="57">
        <v>45</v>
      </c>
      <c r="C25" s="58">
        <f t="shared" ref="C25:H40" si="0">ROUND((50/49.8*($D$6*(C$24/1000)^$D$7*$G$2^($D$8+$D$9*C$24/1000)*EXP(-$D$10*$B25/C$24)))*$B25/1000,0)*1.025</f>
        <v>31.774999999999999</v>
      </c>
      <c r="D25" s="59">
        <f t="shared" si="0"/>
        <v>43.05</v>
      </c>
      <c r="E25" s="59">
        <f t="shared" si="0"/>
        <v>48.174999999999997</v>
      </c>
      <c r="F25" s="59">
        <f t="shared" si="0"/>
        <v>56.374999999999993</v>
      </c>
      <c r="G25" s="59">
        <f t="shared" si="0"/>
        <v>68.674999999999997</v>
      </c>
      <c r="H25" s="60">
        <f t="shared" si="0"/>
        <v>92.249999999999986</v>
      </c>
      <c r="I25" s="17"/>
      <c r="J25" s="17"/>
      <c r="K25" s="17"/>
    </row>
    <row r="26" spans="1:14" x14ac:dyDescent="0.25">
      <c r="A26" s="34">
        <v>10</v>
      </c>
      <c r="B26" s="35">
        <v>450</v>
      </c>
      <c r="C26" s="39">
        <f t="shared" si="0"/>
        <v>320.82499999999999</v>
      </c>
      <c r="D26" s="40">
        <f t="shared" si="0"/>
        <v>435.62499999999994</v>
      </c>
      <c r="E26" s="40">
        <f t="shared" si="0"/>
        <v>484.82499999999993</v>
      </c>
      <c r="F26" s="40">
        <f t="shared" si="0"/>
        <v>559.65</v>
      </c>
      <c r="G26" s="40">
        <f t="shared" si="0"/>
        <v>689.82499999999993</v>
      </c>
      <c r="H26" s="41">
        <f t="shared" si="0"/>
        <v>926.59999999999991</v>
      </c>
      <c r="I26" s="17"/>
      <c r="J26" s="20"/>
      <c r="K26" s="17"/>
    </row>
    <row r="27" spans="1:14" x14ac:dyDescent="0.25">
      <c r="A27" s="42">
        <v>12</v>
      </c>
      <c r="B27" s="43">
        <v>540</v>
      </c>
      <c r="C27" s="44">
        <f t="shared" si="0"/>
        <v>385.4</v>
      </c>
      <c r="D27" s="45">
        <f t="shared" si="0"/>
        <v>522.75</v>
      </c>
      <c r="E27" s="45">
        <f t="shared" si="0"/>
        <v>581.17499999999995</v>
      </c>
      <c r="F27" s="45">
        <f t="shared" si="0"/>
        <v>671.37499999999989</v>
      </c>
      <c r="G27" s="45">
        <f t="shared" si="0"/>
        <v>828.19999999999993</v>
      </c>
      <c r="H27" s="46">
        <f t="shared" si="0"/>
        <v>1112.125</v>
      </c>
      <c r="I27" s="17"/>
      <c r="J27" s="20"/>
      <c r="K27" s="17"/>
    </row>
    <row r="28" spans="1:14" x14ac:dyDescent="0.25">
      <c r="A28" s="34">
        <v>14</v>
      </c>
      <c r="B28" s="35">
        <v>630</v>
      </c>
      <c r="C28" s="39">
        <f t="shared" si="0"/>
        <v>449.97499999999997</v>
      </c>
      <c r="D28" s="40">
        <f t="shared" si="0"/>
        <v>608.84999999999991</v>
      </c>
      <c r="E28" s="40">
        <f t="shared" si="0"/>
        <v>678.55</v>
      </c>
      <c r="F28" s="40">
        <f t="shared" si="0"/>
        <v>784.12499999999989</v>
      </c>
      <c r="G28" s="40">
        <f t="shared" si="0"/>
        <v>966.57499999999993</v>
      </c>
      <c r="H28" s="41">
        <f t="shared" si="0"/>
        <v>1297.6499999999999</v>
      </c>
      <c r="I28" s="17"/>
      <c r="J28" s="20"/>
      <c r="K28" s="17"/>
    </row>
    <row r="29" spans="1:14" x14ac:dyDescent="0.25">
      <c r="A29" s="42">
        <v>16</v>
      </c>
      <c r="B29" s="43">
        <v>720</v>
      </c>
      <c r="C29" s="44">
        <f t="shared" si="0"/>
        <v>513.52499999999998</v>
      </c>
      <c r="D29" s="45">
        <f t="shared" si="0"/>
        <v>695.97499999999991</v>
      </c>
      <c r="E29" s="45">
        <f t="shared" si="0"/>
        <v>774.9</v>
      </c>
      <c r="F29" s="45">
        <f t="shared" si="0"/>
        <v>895.84999999999991</v>
      </c>
      <c r="G29" s="45">
        <f t="shared" si="0"/>
        <v>1104.9499999999998</v>
      </c>
      <c r="H29" s="46">
        <f t="shared" si="0"/>
        <v>1483.175</v>
      </c>
      <c r="I29" s="17"/>
      <c r="J29" s="20"/>
      <c r="K29" s="17"/>
    </row>
    <row r="30" spans="1:14" ht="12" customHeight="1" x14ac:dyDescent="0.25">
      <c r="A30" s="34">
        <v>18</v>
      </c>
      <c r="B30" s="35">
        <v>810</v>
      </c>
      <c r="C30" s="39">
        <f t="shared" si="0"/>
        <v>578.09999999999991</v>
      </c>
      <c r="D30" s="40">
        <f t="shared" si="0"/>
        <v>783.09999999999991</v>
      </c>
      <c r="E30" s="40">
        <f t="shared" si="0"/>
        <v>872.27499999999998</v>
      </c>
      <c r="F30" s="40">
        <f t="shared" si="0"/>
        <v>1007.5749999999999</v>
      </c>
      <c r="G30" s="40">
        <f t="shared" si="0"/>
        <v>1242.3</v>
      </c>
      <c r="H30" s="41">
        <f t="shared" si="0"/>
        <v>1668.6999999999998</v>
      </c>
      <c r="I30" s="17"/>
      <c r="J30" s="20"/>
      <c r="K30" s="17"/>
    </row>
    <row r="31" spans="1:14" x14ac:dyDescent="0.25">
      <c r="A31" s="42">
        <v>20</v>
      </c>
      <c r="B31" s="43">
        <v>900</v>
      </c>
      <c r="C31" s="44">
        <f t="shared" si="0"/>
        <v>642.67499999999995</v>
      </c>
      <c r="D31" s="45">
        <f t="shared" si="0"/>
        <v>870.22499999999991</v>
      </c>
      <c r="E31" s="45">
        <f t="shared" si="0"/>
        <v>968.62499999999989</v>
      </c>
      <c r="F31" s="45">
        <f t="shared" si="0"/>
        <v>1119.3</v>
      </c>
      <c r="G31" s="45">
        <f t="shared" si="0"/>
        <v>1380.675</v>
      </c>
      <c r="H31" s="46">
        <f t="shared" si="0"/>
        <v>1853.1999999999998</v>
      </c>
      <c r="I31" s="17"/>
      <c r="J31" s="20"/>
      <c r="K31" s="17"/>
    </row>
    <row r="32" spans="1:14" x14ac:dyDescent="0.25">
      <c r="A32" s="34">
        <v>22</v>
      </c>
      <c r="B32" s="35">
        <v>990</v>
      </c>
      <c r="C32" s="39">
        <f t="shared" si="0"/>
        <v>706.22499999999991</v>
      </c>
      <c r="D32" s="40">
        <f t="shared" si="0"/>
        <v>957.34999999999991</v>
      </c>
      <c r="E32" s="40">
        <f t="shared" si="0"/>
        <v>1066</v>
      </c>
      <c r="F32" s="40">
        <f t="shared" si="0"/>
        <v>1232.05</v>
      </c>
      <c r="G32" s="40">
        <f t="shared" si="0"/>
        <v>1519.05</v>
      </c>
      <c r="H32" s="41">
        <f t="shared" si="0"/>
        <v>2038.7249999999999</v>
      </c>
      <c r="I32" s="17"/>
      <c r="J32" s="20"/>
      <c r="K32" s="17"/>
    </row>
    <row r="33" spans="1:11" x14ac:dyDescent="0.25">
      <c r="A33" s="42">
        <v>24</v>
      </c>
      <c r="B33" s="43">
        <v>1080</v>
      </c>
      <c r="C33" s="44">
        <f t="shared" si="0"/>
        <v>770.8</v>
      </c>
      <c r="D33" s="45">
        <f t="shared" si="0"/>
        <v>1044.4749999999999</v>
      </c>
      <c r="E33" s="45">
        <f t="shared" si="0"/>
        <v>1162.3499999999999</v>
      </c>
      <c r="F33" s="45">
        <f t="shared" si="0"/>
        <v>1343.7749999999999</v>
      </c>
      <c r="G33" s="45">
        <f t="shared" si="0"/>
        <v>1656.3999999999999</v>
      </c>
      <c r="H33" s="46">
        <f t="shared" si="0"/>
        <v>2224.25</v>
      </c>
      <c r="I33" s="17"/>
      <c r="J33" s="20"/>
      <c r="K33" s="17"/>
    </row>
    <row r="34" spans="1:11" x14ac:dyDescent="0.25">
      <c r="A34" s="34">
        <v>26</v>
      </c>
      <c r="B34" s="35">
        <v>1170</v>
      </c>
      <c r="C34" s="39">
        <f t="shared" si="0"/>
        <v>835.37499999999989</v>
      </c>
      <c r="D34" s="40">
        <f t="shared" si="0"/>
        <v>1131.5999999999999</v>
      </c>
      <c r="E34" s="40">
        <f t="shared" si="0"/>
        <v>1259.7249999999999</v>
      </c>
      <c r="F34" s="40">
        <f t="shared" si="0"/>
        <v>1455.4999999999998</v>
      </c>
      <c r="G34" s="40">
        <f t="shared" si="0"/>
        <v>1794.7749999999999</v>
      </c>
      <c r="H34" s="41">
        <f t="shared" si="0"/>
        <v>2409.7749999999996</v>
      </c>
      <c r="I34" s="17"/>
      <c r="J34" s="20"/>
      <c r="K34" s="17"/>
    </row>
    <row r="35" spans="1:11" x14ac:dyDescent="0.25">
      <c r="A35" s="42">
        <v>28</v>
      </c>
      <c r="B35" s="43">
        <v>1260</v>
      </c>
      <c r="C35" s="44">
        <f t="shared" si="0"/>
        <v>898.92499999999995</v>
      </c>
      <c r="D35" s="45">
        <f t="shared" si="0"/>
        <v>1218.7249999999999</v>
      </c>
      <c r="E35" s="45">
        <f t="shared" si="0"/>
        <v>1357.1</v>
      </c>
      <c r="F35" s="45">
        <f t="shared" si="0"/>
        <v>1567.2249999999999</v>
      </c>
      <c r="G35" s="45">
        <f t="shared" si="0"/>
        <v>1933.1499999999999</v>
      </c>
      <c r="H35" s="46">
        <f t="shared" si="0"/>
        <v>2595.2999999999997</v>
      </c>
      <c r="I35" s="17"/>
      <c r="J35" s="20"/>
      <c r="K35" s="17"/>
    </row>
    <row r="36" spans="1:11" x14ac:dyDescent="0.25">
      <c r="A36" s="34">
        <v>30</v>
      </c>
      <c r="B36" s="35">
        <v>1350</v>
      </c>
      <c r="C36" s="39">
        <f t="shared" si="0"/>
        <v>963.49999999999989</v>
      </c>
      <c r="D36" s="40">
        <f t="shared" si="0"/>
        <v>1305.8499999999999</v>
      </c>
      <c r="E36" s="40">
        <f t="shared" si="0"/>
        <v>1453.4499999999998</v>
      </c>
      <c r="F36" s="40">
        <f t="shared" si="0"/>
        <v>1678.9499999999998</v>
      </c>
      <c r="G36" s="40">
        <f t="shared" si="0"/>
        <v>2070.5</v>
      </c>
      <c r="H36" s="41">
        <f t="shared" si="0"/>
        <v>2780.8249999999998</v>
      </c>
      <c r="I36" s="17"/>
      <c r="J36" s="20"/>
      <c r="K36" s="17"/>
    </row>
    <row r="37" spans="1:11" x14ac:dyDescent="0.25">
      <c r="A37" s="42">
        <v>32</v>
      </c>
      <c r="B37" s="43">
        <v>1440</v>
      </c>
      <c r="C37" s="44">
        <f t="shared" si="0"/>
        <v>1028.0749999999998</v>
      </c>
      <c r="D37" s="45">
        <f t="shared" si="0"/>
        <v>1392.9749999999999</v>
      </c>
      <c r="E37" s="45">
        <f t="shared" si="0"/>
        <v>1550.8249999999998</v>
      </c>
      <c r="F37" s="45">
        <f t="shared" si="0"/>
        <v>1791.6999999999998</v>
      </c>
      <c r="G37" s="45">
        <f t="shared" si="0"/>
        <v>2208.875</v>
      </c>
      <c r="H37" s="46">
        <f t="shared" si="0"/>
        <v>2966.35</v>
      </c>
      <c r="I37" s="17"/>
      <c r="J37" s="20"/>
      <c r="K37" s="17"/>
    </row>
    <row r="38" spans="1:11" x14ac:dyDescent="0.25">
      <c r="A38" s="34">
        <v>34</v>
      </c>
      <c r="B38" s="35">
        <v>1530</v>
      </c>
      <c r="C38" s="39">
        <f t="shared" si="0"/>
        <v>1091.625</v>
      </c>
      <c r="D38" s="40">
        <f t="shared" si="0"/>
        <v>1480.1</v>
      </c>
      <c r="E38" s="40">
        <f t="shared" si="0"/>
        <v>1647.175</v>
      </c>
      <c r="F38" s="40">
        <f t="shared" si="0"/>
        <v>1903.4249999999997</v>
      </c>
      <c r="G38" s="40">
        <f t="shared" si="0"/>
        <v>2347.25</v>
      </c>
      <c r="H38" s="41">
        <f t="shared" si="0"/>
        <v>3150.85</v>
      </c>
      <c r="I38" s="17"/>
      <c r="J38" s="20"/>
      <c r="K38" s="17"/>
    </row>
    <row r="39" spans="1:11" x14ac:dyDescent="0.25">
      <c r="A39" s="42">
        <v>36</v>
      </c>
      <c r="B39" s="43">
        <v>1620</v>
      </c>
      <c r="C39" s="44">
        <f t="shared" si="0"/>
        <v>1156.1999999999998</v>
      </c>
      <c r="D39" s="45">
        <f t="shared" si="0"/>
        <v>1567.2249999999999</v>
      </c>
      <c r="E39" s="45">
        <f t="shared" si="0"/>
        <v>1744.55</v>
      </c>
      <c r="F39" s="45">
        <f t="shared" si="0"/>
        <v>2015.1499999999999</v>
      </c>
      <c r="G39" s="45">
        <f t="shared" si="0"/>
        <v>2484.6</v>
      </c>
      <c r="H39" s="46">
        <f t="shared" si="0"/>
        <v>3336.3749999999995</v>
      </c>
      <c r="I39" s="17"/>
      <c r="J39" s="20"/>
      <c r="K39" s="17"/>
    </row>
    <row r="40" spans="1:11" x14ac:dyDescent="0.25">
      <c r="A40" s="34">
        <v>38</v>
      </c>
      <c r="B40" s="35">
        <v>1710</v>
      </c>
      <c r="C40" s="39">
        <f t="shared" si="0"/>
        <v>1220.7749999999999</v>
      </c>
      <c r="D40" s="40">
        <f t="shared" si="0"/>
        <v>1654.35</v>
      </c>
      <c r="E40" s="40">
        <f t="shared" si="0"/>
        <v>1840.8999999999999</v>
      </c>
      <c r="F40" s="40">
        <f t="shared" si="0"/>
        <v>2126.875</v>
      </c>
      <c r="G40" s="40">
        <f t="shared" si="0"/>
        <v>2622.9749999999999</v>
      </c>
      <c r="H40" s="41">
        <f t="shared" si="0"/>
        <v>3521.8999999999996</v>
      </c>
      <c r="I40" s="17"/>
      <c r="J40" s="20"/>
      <c r="K40" s="17"/>
    </row>
    <row r="41" spans="1:11" x14ac:dyDescent="0.25">
      <c r="A41" s="42">
        <v>40</v>
      </c>
      <c r="B41" s="43">
        <v>1800</v>
      </c>
      <c r="C41" s="44">
        <f t="shared" ref="C41:H51" si="1">ROUND((50/49.8*($D$6*(C$24/1000)^$D$7*$G$2^($D$8+$D$9*C$24/1000)*EXP(-$D$10*$B41/C$24)))*$B41/1000,0)*1.025</f>
        <v>1284.3249999999998</v>
      </c>
      <c r="D41" s="45">
        <f t="shared" si="1"/>
        <v>1740.4499999999998</v>
      </c>
      <c r="E41" s="45">
        <f t="shared" si="1"/>
        <v>1938.2749999999999</v>
      </c>
      <c r="F41" s="45">
        <f t="shared" si="1"/>
        <v>2239.625</v>
      </c>
      <c r="G41" s="45">
        <f t="shared" si="1"/>
        <v>2761.35</v>
      </c>
      <c r="H41" s="46">
        <f t="shared" si="1"/>
        <v>3707.4249999999997</v>
      </c>
      <c r="I41" s="17"/>
      <c r="J41" s="20"/>
      <c r="K41" s="17"/>
    </row>
    <row r="42" spans="1:11" x14ac:dyDescent="0.25">
      <c r="A42" s="34">
        <v>42</v>
      </c>
      <c r="B42" s="35">
        <v>1890</v>
      </c>
      <c r="C42" s="39">
        <f t="shared" si="1"/>
        <v>1348.8999999999999</v>
      </c>
      <c r="D42" s="40">
        <f t="shared" si="1"/>
        <v>1827.5749999999998</v>
      </c>
      <c r="E42" s="40">
        <f t="shared" si="1"/>
        <v>2034.6249999999998</v>
      </c>
      <c r="F42" s="40">
        <f t="shared" si="1"/>
        <v>2351.35</v>
      </c>
      <c r="G42" s="40">
        <f t="shared" si="1"/>
        <v>2898.7</v>
      </c>
      <c r="H42" s="41">
        <f t="shared" si="1"/>
        <v>3892.95</v>
      </c>
      <c r="I42" s="17"/>
      <c r="J42" s="20"/>
      <c r="K42" s="17"/>
    </row>
    <row r="43" spans="1:11" x14ac:dyDescent="0.25">
      <c r="A43" s="42">
        <v>44</v>
      </c>
      <c r="B43" s="43">
        <v>1980</v>
      </c>
      <c r="C43" s="44">
        <f t="shared" si="1"/>
        <v>1413.4749999999999</v>
      </c>
      <c r="D43" s="45">
        <f t="shared" si="1"/>
        <v>1914.6999999999998</v>
      </c>
      <c r="E43" s="45">
        <f t="shared" si="1"/>
        <v>2132</v>
      </c>
      <c r="F43" s="45">
        <f t="shared" si="1"/>
        <v>2463.0749999999998</v>
      </c>
      <c r="G43" s="45">
        <f t="shared" si="1"/>
        <v>3037.0749999999998</v>
      </c>
      <c r="H43" s="46">
        <f t="shared" si="1"/>
        <v>4078.4749999999995</v>
      </c>
      <c r="I43" s="17"/>
      <c r="J43" s="20"/>
      <c r="K43" s="17"/>
    </row>
    <row r="44" spans="1:11" x14ac:dyDescent="0.25">
      <c r="A44" s="34">
        <v>46</v>
      </c>
      <c r="B44" s="35">
        <v>2070</v>
      </c>
      <c r="C44" s="39">
        <f t="shared" si="1"/>
        <v>1477.0249999999999</v>
      </c>
      <c r="D44" s="40">
        <f t="shared" si="1"/>
        <v>2001.8249999999998</v>
      </c>
      <c r="E44" s="40">
        <f t="shared" si="1"/>
        <v>2228.35</v>
      </c>
      <c r="F44" s="40">
        <f t="shared" si="1"/>
        <v>2574.7999999999997</v>
      </c>
      <c r="G44" s="40">
        <f t="shared" si="1"/>
        <v>3175.45</v>
      </c>
      <c r="H44" s="41">
        <f t="shared" si="1"/>
        <v>4262.9749999999995</v>
      </c>
      <c r="I44" s="17"/>
      <c r="J44" s="20"/>
      <c r="K44" s="17"/>
    </row>
    <row r="45" spans="1:11" x14ac:dyDescent="0.25">
      <c r="A45" s="42">
        <v>48</v>
      </c>
      <c r="B45" s="43">
        <v>2160</v>
      </c>
      <c r="C45" s="44">
        <f t="shared" si="1"/>
        <v>1541.6</v>
      </c>
      <c r="D45" s="45">
        <f t="shared" si="1"/>
        <v>2088.9499999999998</v>
      </c>
      <c r="E45" s="45">
        <f t="shared" si="1"/>
        <v>2325.7249999999999</v>
      </c>
      <c r="F45" s="45">
        <f t="shared" si="1"/>
        <v>2686.5249999999996</v>
      </c>
      <c r="G45" s="45">
        <f t="shared" si="1"/>
        <v>3313.8249999999998</v>
      </c>
      <c r="H45" s="46">
        <f t="shared" si="1"/>
        <v>4448.5</v>
      </c>
      <c r="I45" s="17"/>
      <c r="J45" s="20"/>
      <c r="K45" s="17"/>
    </row>
    <row r="46" spans="1:11" x14ac:dyDescent="0.25">
      <c r="A46" s="34">
        <v>50</v>
      </c>
      <c r="B46" s="35">
        <v>2250</v>
      </c>
      <c r="C46" s="39">
        <f t="shared" si="1"/>
        <v>1606.175</v>
      </c>
      <c r="D46" s="40">
        <f t="shared" si="1"/>
        <v>2176.0749999999998</v>
      </c>
      <c r="E46" s="40">
        <f t="shared" si="1"/>
        <v>2423.1</v>
      </c>
      <c r="F46" s="40">
        <f t="shared" si="1"/>
        <v>2799.2749999999996</v>
      </c>
      <c r="G46" s="40">
        <f t="shared" si="1"/>
        <v>3451.1749999999997</v>
      </c>
      <c r="H46" s="41">
        <f t="shared" si="1"/>
        <v>4634.0249999999996</v>
      </c>
      <c r="I46" s="17"/>
      <c r="J46" s="20"/>
      <c r="K46" s="17"/>
    </row>
    <row r="47" spans="1:11" x14ac:dyDescent="0.25">
      <c r="A47" s="42">
        <v>52</v>
      </c>
      <c r="B47" s="43">
        <v>2340</v>
      </c>
      <c r="C47" s="44">
        <f t="shared" si="1"/>
        <v>1669.7249999999999</v>
      </c>
      <c r="D47" s="45">
        <f t="shared" si="1"/>
        <v>2263.1999999999998</v>
      </c>
      <c r="E47" s="45">
        <f t="shared" si="1"/>
        <v>2519.4499999999998</v>
      </c>
      <c r="F47" s="45">
        <f t="shared" si="1"/>
        <v>2910.9999999999995</v>
      </c>
      <c r="G47" s="45">
        <f t="shared" si="1"/>
        <v>3589.5499999999997</v>
      </c>
      <c r="H47" s="46">
        <f t="shared" si="1"/>
        <v>4819.5499999999993</v>
      </c>
      <c r="I47" s="17"/>
      <c r="J47" s="20"/>
      <c r="K47" s="17"/>
    </row>
    <row r="48" spans="1:11" x14ac:dyDescent="0.25">
      <c r="A48" s="34">
        <v>54</v>
      </c>
      <c r="B48" s="35">
        <v>2430</v>
      </c>
      <c r="C48" s="39">
        <f t="shared" si="1"/>
        <v>1734.3</v>
      </c>
      <c r="D48" s="40">
        <f t="shared" si="1"/>
        <v>2350.3249999999998</v>
      </c>
      <c r="E48" s="40">
        <f t="shared" si="1"/>
        <v>2616.8249999999998</v>
      </c>
      <c r="F48" s="40">
        <f t="shared" si="1"/>
        <v>3022.7249999999999</v>
      </c>
      <c r="G48" s="40">
        <f t="shared" si="1"/>
        <v>3727.9249999999997</v>
      </c>
      <c r="H48" s="41">
        <f t="shared" si="1"/>
        <v>5005.0749999999998</v>
      </c>
      <c r="I48" s="17"/>
      <c r="J48" s="20"/>
      <c r="K48" s="17"/>
    </row>
    <row r="49" spans="1:11" x14ac:dyDescent="0.25">
      <c r="A49" s="42">
        <v>56</v>
      </c>
      <c r="B49" s="43">
        <v>2520</v>
      </c>
      <c r="C49" s="44">
        <f t="shared" si="1"/>
        <v>1798.8749999999998</v>
      </c>
      <c r="D49" s="45">
        <f t="shared" si="1"/>
        <v>2437.4499999999998</v>
      </c>
      <c r="E49" s="45">
        <f t="shared" si="1"/>
        <v>2713.1749999999997</v>
      </c>
      <c r="F49" s="45">
        <f t="shared" si="1"/>
        <v>3134.45</v>
      </c>
      <c r="G49" s="45">
        <f t="shared" si="1"/>
        <v>3865.2749999999996</v>
      </c>
      <c r="H49" s="46">
        <f t="shared" si="1"/>
        <v>5190.5999999999995</v>
      </c>
      <c r="I49" s="17"/>
      <c r="J49" s="20"/>
      <c r="K49" s="17"/>
    </row>
    <row r="50" spans="1:11" x14ac:dyDescent="0.25">
      <c r="A50" s="34">
        <v>58</v>
      </c>
      <c r="B50" s="35">
        <v>2610</v>
      </c>
      <c r="C50" s="39">
        <f t="shared" si="1"/>
        <v>1862.4249999999997</v>
      </c>
      <c r="D50" s="40">
        <f t="shared" si="1"/>
        <v>2524.5749999999998</v>
      </c>
      <c r="E50" s="40">
        <f t="shared" si="1"/>
        <v>2810.5499999999997</v>
      </c>
      <c r="F50" s="40">
        <f t="shared" si="1"/>
        <v>3247.2</v>
      </c>
      <c r="G50" s="40">
        <f t="shared" si="1"/>
        <v>4003.6499999999996</v>
      </c>
      <c r="H50" s="41">
        <f t="shared" si="1"/>
        <v>5375.0999999999995</v>
      </c>
      <c r="I50" s="17"/>
      <c r="J50" s="20"/>
      <c r="K50" s="17"/>
    </row>
    <row r="51" spans="1:11" ht="15.75" thickBot="1" x14ac:dyDescent="0.3">
      <c r="A51" s="47">
        <v>60</v>
      </c>
      <c r="B51" s="98">
        <v>2700</v>
      </c>
      <c r="C51" s="49">
        <f t="shared" si="1"/>
        <v>1926.9999999999998</v>
      </c>
      <c r="D51" s="50">
        <f t="shared" si="1"/>
        <v>2611.6999999999998</v>
      </c>
      <c r="E51" s="50">
        <f t="shared" si="1"/>
        <v>2906.8999999999996</v>
      </c>
      <c r="F51" s="50">
        <f t="shared" si="1"/>
        <v>3358.9249999999997</v>
      </c>
      <c r="G51" s="50">
        <f t="shared" si="1"/>
        <v>4142.0249999999996</v>
      </c>
      <c r="H51" s="51">
        <f t="shared" si="1"/>
        <v>5560.6249999999991</v>
      </c>
      <c r="I51" s="17"/>
      <c r="J51" s="20"/>
      <c r="K51" s="17"/>
    </row>
    <row r="52" spans="1:11" x14ac:dyDescent="0.25">
      <c r="G52" s="17"/>
      <c r="H52" s="17"/>
      <c r="I52" s="17"/>
      <c r="J52" s="20"/>
      <c r="K52" s="17"/>
    </row>
    <row r="53" spans="1:11" ht="15.75" thickBot="1" x14ac:dyDescent="0.3">
      <c r="A53" s="21" t="s">
        <v>27</v>
      </c>
      <c r="B53" s="21"/>
      <c r="C53" s="21"/>
      <c r="D53" s="22"/>
      <c r="E53" s="66"/>
      <c r="F53" s="67"/>
      <c r="G53" s="67"/>
      <c r="H53" s="67"/>
      <c r="I53" s="67"/>
      <c r="J53" s="20"/>
      <c r="K53" s="17"/>
    </row>
    <row r="54" spans="1:11" ht="20.25" x14ac:dyDescent="0.3">
      <c r="A54" s="32" t="s">
        <v>28</v>
      </c>
      <c r="B54" s="33" t="s">
        <v>29</v>
      </c>
      <c r="C54" s="137" t="s">
        <v>30</v>
      </c>
      <c r="D54" s="138"/>
      <c r="E54" s="138"/>
      <c r="F54" s="138"/>
      <c r="G54" s="138"/>
      <c r="H54" s="93" t="s">
        <v>31</v>
      </c>
      <c r="I54" s="29"/>
      <c r="J54" s="20"/>
      <c r="K54" s="17"/>
    </row>
    <row r="55" spans="1:11" ht="18.75" thickBot="1" x14ac:dyDescent="0.3">
      <c r="A55" s="34" t="s">
        <v>25</v>
      </c>
      <c r="B55" s="35" t="s">
        <v>26</v>
      </c>
      <c r="C55" s="36">
        <v>440</v>
      </c>
      <c r="D55" s="53">
        <v>500</v>
      </c>
      <c r="E55" s="53">
        <v>590</v>
      </c>
      <c r="F55" s="53">
        <v>740</v>
      </c>
      <c r="G55" s="53">
        <v>990</v>
      </c>
      <c r="H55" s="94">
        <v>740</v>
      </c>
      <c r="I55" s="20"/>
      <c r="J55" s="17"/>
    </row>
    <row r="56" spans="1:11" ht="18.75" thickBot="1" x14ac:dyDescent="0.3">
      <c r="A56" s="95">
        <v>49</v>
      </c>
      <c r="B56" s="54">
        <f>SUM(A56*45)</f>
        <v>2205</v>
      </c>
      <c r="C56" s="50">
        <f>ROUND((50/49.8*($D$6*(D$24/1000)^$D$7*$G$2^($D$8+$D$9*D$24/1000)*EXP(-$D$10*$B56/D$24)))*$B56/1000,0)*1.025</f>
        <v>2133.0249999999996</v>
      </c>
      <c r="D56" s="50">
        <f>ROUND((50/49.8*($D$6*(E$24/1000)^$D$7*$G$2^($D$8+$D$9*E$24/1000)*EXP(-$D$10*$B56/E$24)))*$B56/1000,0)*1.025</f>
        <v>2373.8999999999996</v>
      </c>
      <c r="E56" s="50">
        <f>ROUND((50/49.8*($D$6*(F$24/1000)^$D$7*$G$2^($D$8+$D$9*F$24/1000)*EXP(-$D$10*$B56/F$24)))*$B56/1000,0)*1.025</f>
        <v>2742.8999999999996</v>
      </c>
      <c r="F56" s="50">
        <f>ROUND((50/49.8*($D$6*(G$24/1000)^$D$7*$G$2^($D$8+$D$9*G$24/1000)*EXP(-$D$10*$B56/G$24)))*$B56/1000,0)*1.025</f>
        <v>3382.4999999999995</v>
      </c>
      <c r="G56" s="50">
        <f>ROUND((50/49.8*($D$6*(H$24/1000)^$D$7*$G$2^($D$8+$D$9*H$24/1000)*EXP(-$D$10*$B56/H$24)))*$B56/1000,0)*1.025</f>
        <v>4541.7749999999996</v>
      </c>
      <c r="H56" s="96">
        <f>ROUND((50/49.8*($D$6*(H55/1000)^$D$7*$G$2^($D$8+$D$9*H55/1000)*EXP(-$D$10*$B56/H55)))*$B56/1000,0)*1.025</f>
        <v>3382.4999999999995</v>
      </c>
      <c r="I56" s="20"/>
      <c r="J56" s="17"/>
    </row>
    <row r="57" spans="1:11" x14ac:dyDescent="0.25">
      <c r="A57" s="66"/>
      <c r="B57" s="21" t="s">
        <v>32</v>
      </c>
      <c r="C57" s="66"/>
      <c r="D57" s="90"/>
      <c r="E57" s="66"/>
      <c r="F57" s="67"/>
      <c r="G57" s="67"/>
      <c r="H57" s="24" t="s">
        <v>33</v>
      </c>
      <c r="I57" s="24"/>
      <c r="J57" s="20"/>
      <c r="K57" s="17"/>
    </row>
    <row r="58" spans="1:11" x14ac:dyDescent="0.25">
      <c r="A58" s="66"/>
      <c r="B58" s="66"/>
      <c r="C58" s="66"/>
      <c r="D58" s="90"/>
      <c r="E58" s="66"/>
      <c r="F58" s="67"/>
      <c r="G58" s="67"/>
      <c r="H58" s="24" t="s">
        <v>34</v>
      </c>
      <c r="I58" s="24"/>
      <c r="J58" s="20"/>
      <c r="K58" s="17"/>
    </row>
    <row r="59" spans="1:11" x14ac:dyDescent="0.25">
      <c r="A59" s="4" t="s">
        <v>35</v>
      </c>
      <c r="B59" s="2"/>
      <c r="C59" s="2"/>
      <c r="D59" s="2"/>
      <c r="G59" s="17"/>
      <c r="H59" s="17"/>
      <c r="I59" s="17"/>
      <c r="J59" s="20"/>
      <c r="K59" s="17"/>
    </row>
    <row r="60" spans="1:11" x14ac:dyDescent="0.25">
      <c r="B60" s="2"/>
      <c r="C60" s="2"/>
      <c r="D60" s="2"/>
      <c r="F60" t="s">
        <v>14</v>
      </c>
      <c r="G60" s="17"/>
      <c r="H60" s="17"/>
      <c r="I60" s="17"/>
      <c r="J60" s="20"/>
      <c r="K60" s="17"/>
    </row>
    <row r="61" spans="1:11" ht="15.75" thickBot="1" x14ac:dyDescent="0.3">
      <c r="A61" s="115" t="s">
        <v>36</v>
      </c>
      <c r="B61" s="2"/>
      <c r="C61" s="2"/>
      <c r="D61" s="2"/>
      <c r="E61" s="175"/>
      <c r="F61" s="175"/>
      <c r="G61" s="176"/>
      <c r="H61" s="176"/>
      <c r="I61" s="176"/>
      <c r="J61" s="20"/>
      <c r="K61" s="17"/>
    </row>
    <row r="62" spans="1:11" ht="15.75" thickBot="1" x14ac:dyDescent="0.3">
      <c r="A62" s="116"/>
      <c r="B62" s="142" t="s">
        <v>21</v>
      </c>
      <c r="C62" s="143"/>
      <c r="D62" s="144" t="s">
        <v>37</v>
      </c>
      <c r="E62" s="145"/>
      <c r="F62" s="142" t="s">
        <v>38</v>
      </c>
      <c r="G62" s="143"/>
      <c r="H62" s="144" t="s">
        <v>39</v>
      </c>
      <c r="I62" s="146"/>
      <c r="J62" s="20"/>
      <c r="K62" s="17"/>
    </row>
    <row r="63" spans="1:11" ht="15.75" thickBot="1" x14ac:dyDescent="0.3">
      <c r="A63" s="117" t="s">
        <v>40</v>
      </c>
      <c r="B63" s="118" t="s">
        <v>40</v>
      </c>
      <c r="C63" s="118" t="s">
        <v>41</v>
      </c>
      <c r="D63" s="119" t="s">
        <v>40</v>
      </c>
      <c r="E63" s="119" t="s">
        <v>41</v>
      </c>
      <c r="F63" s="118" t="s">
        <v>40</v>
      </c>
      <c r="G63" s="118" t="s">
        <v>41</v>
      </c>
      <c r="H63" s="119" t="s">
        <v>40</v>
      </c>
      <c r="I63" s="120" t="s">
        <v>41</v>
      </c>
      <c r="J63" s="20"/>
      <c r="K63" s="17"/>
    </row>
    <row r="64" spans="1:11" ht="15.75" thickBot="1" x14ac:dyDescent="0.3">
      <c r="A64" s="121">
        <v>30</v>
      </c>
      <c r="B64" s="122" t="s">
        <v>42</v>
      </c>
      <c r="C64" s="122" t="s">
        <v>42</v>
      </c>
      <c r="D64" s="123" t="s">
        <v>42</v>
      </c>
      <c r="E64" s="123" t="s">
        <v>42</v>
      </c>
      <c r="F64" s="122">
        <v>300</v>
      </c>
      <c r="G64" s="122">
        <v>210</v>
      </c>
      <c r="H64" s="123">
        <v>300</v>
      </c>
      <c r="I64" s="124">
        <v>210</v>
      </c>
      <c r="J64" s="20"/>
      <c r="K64" s="17"/>
    </row>
    <row r="65" spans="1:11" ht="15.75" thickBot="1" x14ac:dyDescent="0.3">
      <c r="A65" s="121">
        <v>44</v>
      </c>
      <c r="B65" s="122">
        <v>440</v>
      </c>
      <c r="C65" s="122">
        <v>355</v>
      </c>
      <c r="D65" s="123" t="s">
        <v>42</v>
      </c>
      <c r="E65" s="123" t="s">
        <v>42</v>
      </c>
      <c r="F65" s="122">
        <v>440</v>
      </c>
      <c r="G65" s="122">
        <v>355</v>
      </c>
      <c r="H65" s="123">
        <v>440</v>
      </c>
      <c r="I65" s="124">
        <v>355</v>
      </c>
      <c r="J65" s="20"/>
      <c r="K65" s="17"/>
    </row>
    <row r="66" spans="1:11" ht="15.75" thickBot="1" x14ac:dyDescent="0.3">
      <c r="A66" s="121">
        <v>50</v>
      </c>
      <c r="B66" s="122">
        <v>500</v>
      </c>
      <c r="C66" s="122">
        <v>415</v>
      </c>
      <c r="D66" s="123" t="s">
        <v>42</v>
      </c>
      <c r="E66" s="123" t="s">
        <v>42</v>
      </c>
      <c r="F66" s="122">
        <v>500</v>
      </c>
      <c r="G66" s="122">
        <v>415</v>
      </c>
      <c r="H66" s="123">
        <v>500</v>
      </c>
      <c r="I66" s="124">
        <v>415</v>
      </c>
      <c r="J66" s="20"/>
      <c r="K66" s="17"/>
    </row>
    <row r="67" spans="1:11" ht="15.75" thickBot="1" x14ac:dyDescent="0.3">
      <c r="A67" s="121">
        <v>59</v>
      </c>
      <c r="B67" s="122">
        <v>590</v>
      </c>
      <c r="C67" s="122">
        <v>505</v>
      </c>
      <c r="D67" s="123">
        <v>590</v>
      </c>
      <c r="E67" s="123">
        <v>505</v>
      </c>
      <c r="F67" s="122">
        <v>590</v>
      </c>
      <c r="G67" s="122">
        <v>505</v>
      </c>
      <c r="H67" s="123">
        <v>590</v>
      </c>
      <c r="I67" s="124">
        <v>505</v>
      </c>
      <c r="J67" s="20"/>
      <c r="K67" s="17"/>
    </row>
    <row r="68" spans="1:11" ht="15.75" thickBot="1" x14ac:dyDescent="0.3">
      <c r="A68" s="121">
        <v>74</v>
      </c>
      <c r="B68" s="122" t="s">
        <v>42</v>
      </c>
      <c r="C68" s="122" t="s">
        <v>42</v>
      </c>
      <c r="D68" s="123">
        <v>740</v>
      </c>
      <c r="E68" s="123">
        <v>655</v>
      </c>
      <c r="F68" s="122">
        <v>740</v>
      </c>
      <c r="G68" s="122">
        <v>655</v>
      </c>
      <c r="H68" s="123">
        <v>740</v>
      </c>
      <c r="I68" s="124">
        <v>655</v>
      </c>
      <c r="J68" s="20"/>
      <c r="K68" s="17"/>
    </row>
    <row r="69" spans="1:11" ht="15.75" thickBot="1" x14ac:dyDescent="0.3">
      <c r="A69" s="125">
        <v>99</v>
      </c>
      <c r="B69" s="126" t="s">
        <v>42</v>
      </c>
      <c r="C69" s="126" t="s">
        <v>42</v>
      </c>
      <c r="D69" s="127">
        <v>990</v>
      </c>
      <c r="E69" s="127">
        <v>905</v>
      </c>
      <c r="F69" s="126">
        <v>990</v>
      </c>
      <c r="G69" s="126">
        <v>905</v>
      </c>
      <c r="H69" s="127">
        <v>990</v>
      </c>
      <c r="I69" s="128">
        <v>905</v>
      </c>
      <c r="J69" s="20"/>
      <c r="K69" s="17"/>
    </row>
    <row r="70" spans="1:11" ht="15.75" thickBot="1" x14ac:dyDescent="0.3">
      <c r="A70" s="133" t="s">
        <v>43</v>
      </c>
      <c r="B70" s="134"/>
      <c r="C70" s="134"/>
      <c r="D70" s="134"/>
      <c r="E70" s="134"/>
      <c r="F70" s="134"/>
      <c r="G70" s="134"/>
      <c r="H70" s="134"/>
      <c r="I70" s="135"/>
      <c r="J70" s="20"/>
      <c r="K70" s="17"/>
    </row>
    <row r="71" spans="1:11" ht="15.75" thickTop="1" x14ac:dyDescent="0.25">
      <c r="B71" s="2"/>
      <c r="C71" s="2"/>
      <c r="D71" s="2"/>
      <c r="G71" s="17"/>
      <c r="H71" s="17"/>
      <c r="I71" s="17"/>
      <c r="J71" s="20"/>
      <c r="K71" s="17"/>
    </row>
    <row r="72" spans="1:11" x14ac:dyDescent="0.25">
      <c r="A72" s="136"/>
      <c r="B72" s="2"/>
      <c r="C72" s="2"/>
      <c r="D72" s="2"/>
      <c r="G72" s="17"/>
      <c r="H72" s="17"/>
      <c r="I72" s="17"/>
      <c r="J72" s="20"/>
      <c r="K72" s="17"/>
    </row>
    <row r="73" spans="1:11" x14ac:dyDescent="0.25">
      <c r="A73" s="136"/>
      <c r="B73" s="2"/>
      <c r="C73" s="2"/>
      <c r="D73" s="2"/>
      <c r="G73" s="17"/>
      <c r="H73" s="17"/>
      <c r="I73" s="17"/>
      <c r="J73" s="20"/>
      <c r="K73" s="17"/>
    </row>
    <row r="74" spans="1:11" x14ac:dyDescent="0.25">
      <c r="A74" s="136"/>
      <c r="B74" s="2"/>
      <c r="C74" s="2"/>
      <c r="D74" s="2"/>
      <c r="G74" s="17"/>
      <c r="H74" s="17"/>
      <c r="I74" s="17"/>
      <c r="J74" s="20"/>
      <c r="K74" s="17"/>
    </row>
    <row r="75" spans="1:11" x14ac:dyDescent="0.25">
      <c r="A75" s="136"/>
      <c r="B75" s="2"/>
      <c r="C75" s="2"/>
      <c r="D75" s="2"/>
      <c r="G75" s="17"/>
      <c r="H75" s="17"/>
      <c r="I75" s="17"/>
      <c r="J75" s="20"/>
      <c r="K75" s="17"/>
    </row>
    <row r="76" spans="1:11" x14ac:dyDescent="0.25">
      <c r="A76" s="136"/>
      <c r="B76" s="2"/>
      <c r="C76" s="2"/>
      <c r="D76" s="2"/>
      <c r="G76" s="17"/>
      <c r="H76" s="17"/>
      <c r="I76" s="17"/>
      <c r="J76" s="20"/>
      <c r="K76" s="17"/>
    </row>
    <row r="77" spans="1:11" x14ac:dyDescent="0.25">
      <c r="A77" s="136"/>
      <c r="F77" t="s">
        <v>14</v>
      </c>
      <c r="G77" s="17"/>
      <c r="H77" s="17"/>
      <c r="I77" s="17"/>
      <c r="J77" s="20"/>
      <c r="K77" s="17"/>
    </row>
    <row r="78" spans="1:11" x14ac:dyDescent="0.25">
      <c r="A78" s="136"/>
      <c r="B78" s="2"/>
      <c r="C78" s="2"/>
      <c r="D78" s="2"/>
      <c r="G78" s="17"/>
      <c r="H78" s="17"/>
      <c r="I78" s="17"/>
      <c r="J78" s="20"/>
      <c r="K78" s="17"/>
    </row>
    <row r="79" spans="1:11" x14ac:dyDescent="0.25">
      <c r="A79" s="136"/>
      <c r="B79" s="2"/>
      <c r="C79" s="2"/>
      <c r="D79" s="2"/>
      <c r="G79" s="17"/>
      <c r="H79" s="17"/>
      <c r="I79" s="17"/>
      <c r="J79" s="20"/>
      <c r="K79" s="17"/>
    </row>
    <row r="80" spans="1:11" x14ac:dyDescent="0.25">
      <c r="A80" s="136"/>
      <c r="B80" s="2"/>
      <c r="C80" s="2"/>
      <c r="D80" s="2"/>
      <c r="G80" s="17"/>
      <c r="H80" s="17"/>
      <c r="I80" s="17"/>
      <c r="J80" s="20"/>
      <c r="K80" s="17"/>
    </row>
    <row r="81" spans="1:11" x14ac:dyDescent="0.25">
      <c r="A81" s="136"/>
      <c r="B81" s="2"/>
      <c r="C81" s="2"/>
      <c r="D81" s="2"/>
      <c r="G81" s="17"/>
      <c r="H81" s="17"/>
      <c r="I81" s="17"/>
      <c r="J81" s="20"/>
      <c r="K81" s="17"/>
    </row>
    <row r="82" spans="1:11" x14ac:dyDescent="0.25">
      <c r="A82" s="136"/>
      <c r="B82" s="2"/>
      <c r="C82" s="2"/>
      <c r="D82" s="2"/>
      <c r="G82" s="17"/>
      <c r="H82" s="17"/>
      <c r="I82" s="17"/>
      <c r="J82" s="20"/>
      <c r="K82" s="17"/>
    </row>
    <row r="83" spans="1:11" x14ac:dyDescent="0.25">
      <c r="A83" s="136"/>
      <c r="B83" s="2"/>
      <c r="C83" s="2"/>
      <c r="D83" s="2"/>
      <c r="G83" s="17"/>
      <c r="H83" s="17"/>
      <c r="I83" s="17"/>
      <c r="J83" s="20"/>
      <c r="K83" s="17"/>
    </row>
    <row r="84" spans="1:11" x14ac:dyDescent="0.25">
      <c r="A84" s="136"/>
      <c r="B84" s="2"/>
      <c r="C84" s="2"/>
      <c r="D84" s="2"/>
      <c r="G84" s="17"/>
      <c r="H84" s="17"/>
      <c r="I84" s="17"/>
      <c r="J84" s="20"/>
      <c r="K84" s="17"/>
    </row>
    <row r="85" spans="1:11" x14ac:dyDescent="0.25">
      <c r="A85" s="136"/>
      <c r="B85" s="2"/>
      <c r="C85" s="2"/>
      <c r="D85" s="2"/>
      <c r="G85" s="17"/>
      <c r="H85" s="17"/>
      <c r="I85" s="17"/>
      <c r="J85" s="20"/>
      <c r="K85" s="17"/>
    </row>
    <row r="86" spans="1:11" x14ac:dyDescent="0.25">
      <c r="A86" s="136"/>
      <c r="B86" s="2"/>
      <c r="C86" s="2"/>
      <c r="D86" s="2"/>
      <c r="G86" s="17"/>
      <c r="H86" s="17"/>
      <c r="I86" s="17"/>
      <c r="J86" s="20"/>
      <c r="K86" s="17"/>
    </row>
    <row r="87" spans="1:11" x14ac:dyDescent="0.25">
      <c r="A87" s="136"/>
      <c r="B87" s="2"/>
      <c r="C87" s="2"/>
      <c r="D87" s="2"/>
      <c r="G87" s="17"/>
      <c r="H87" s="17"/>
      <c r="I87" s="17"/>
      <c r="J87" s="20"/>
      <c r="K87" s="17"/>
    </row>
    <row r="88" spans="1:11" x14ac:dyDescent="0.25">
      <c r="A88" s="136"/>
      <c r="B88" s="2"/>
      <c r="C88" s="2"/>
      <c r="D88" s="2"/>
      <c r="G88" s="17"/>
      <c r="H88" s="17"/>
      <c r="I88" s="17"/>
      <c r="J88" s="20"/>
      <c r="K88" s="17"/>
    </row>
    <row r="89" spans="1:11" x14ac:dyDescent="0.25">
      <c r="A89" s="136"/>
      <c r="B89" s="2"/>
      <c r="C89" s="2"/>
      <c r="D89" s="2"/>
      <c r="G89" s="17"/>
      <c r="H89" s="17"/>
      <c r="I89" s="17"/>
      <c r="J89" s="20"/>
      <c r="K89" s="17"/>
    </row>
    <row r="90" spans="1:11" x14ac:dyDescent="0.25">
      <c r="A90" s="136"/>
      <c r="B90" s="2"/>
      <c r="C90" s="2"/>
      <c r="D90" s="2"/>
      <c r="G90" s="17"/>
      <c r="H90" s="17"/>
      <c r="I90" s="17"/>
      <c r="J90" s="20"/>
      <c r="K90" s="17"/>
    </row>
    <row r="91" spans="1:11" x14ac:dyDescent="0.25">
      <c r="A91" s="136"/>
      <c r="B91" s="2"/>
      <c r="C91" s="2"/>
      <c r="D91" s="2"/>
      <c r="G91" s="17"/>
      <c r="H91" s="17"/>
      <c r="I91" s="17"/>
      <c r="J91" s="20"/>
      <c r="K91" s="17"/>
    </row>
    <row r="92" spans="1:11" x14ac:dyDescent="0.25">
      <c r="B92" s="2"/>
      <c r="C92" s="2"/>
      <c r="D92" s="2"/>
      <c r="G92" s="17"/>
      <c r="H92" s="17"/>
      <c r="I92" s="17"/>
      <c r="J92" s="20"/>
      <c r="K92" s="17"/>
    </row>
    <row r="93" spans="1:11" x14ac:dyDescent="0.25">
      <c r="B93" s="2"/>
      <c r="C93" s="2"/>
      <c r="D93" s="2"/>
      <c r="G93" s="17"/>
      <c r="H93" s="17"/>
      <c r="I93" s="17"/>
      <c r="J93" s="20"/>
      <c r="K93" s="17"/>
    </row>
    <row r="94" spans="1:11" x14ac:dyDescent="0.25">
      <c r="B94" s="2"/>
      <c r="C94" s="2"/>
      <c r="D94" s="2"/>
      <c r="G94" s="17"/>
      <c r="H94" s="17"/>
      <c r="I94" s="17"/>
      <c r="J94" s="20"/>
      <c r="K94" s="17"/>
    </row>
    <row r="95" spans="1:11" x14ac:dyDescent="0.25">
      <c r="B95" s="2"/>
      <c r="C95" s="2"/>
      <c r="D95" s="2"/>
      <c r="G95" s="17"/>
      <c r="H95" s="17"/>
      <c r="I95" s="17"/>
      <c r="J95" s="20"/>
      <c r="K95" s="17"/>
    </row>
    <row r="96" spans="1:11" x14ac:dyDescent="0.25">
      <c r="B96" s="2"/>
      <c r="C96" s="2"/>
      <c r="D96" s="2"/>
      <c r="G96" s="17"/>
      <c r="H96" s="17"/>
      <c r="I96" s="17"/>
      <c r="J96" s="20"/>
      <c r="K96" s="17"/>
    </row>
    <row r="97" spans="2:11" x14ac:dyDescent="0.25">
      <c r="B97" s="2"/>
      <c r="C97" s="2"/>
      <c r="D97" s="2"/>
      <c r="G97" s="17"/>
      <c r="H97" s="17"/>
      <c r="I97" s="17"/>
      <c r="J97" s="20"/>
      <c r="K97" s="17"/>
    </row>
    <row r="98" spans="2:11" x14ac:dyDescent="0.25">
      <c r="B98" s="2"/>
      <c r="C98" s="2"/>
      <c r="D98" s="2"/>
      <c r="G98" s="17"/>
      <c r="H98" s="17"/>
      <c r="I98" s="17"/>
      <c r="J98" s="20"/>
      <c r="K98" s="17"/>
    </row>
    <row r="99" spans="2:11" x14ac:dyDescent="0.25">
      <c r="B99" s="2"/>
      <c r="C99" s="2"/>
      <c r="D99" s="2"/>
      <c r="G99" s="17"/>
      <c r="H99" s="17"/>
      <c r="I99" s="17"/>
      <c r="J99" s="20"/>
      <c r="K99" s="17"/>
    </row>
    <row r="100" spans="2:11" x14ac:dyDescent="0.25">
      <c r="B100" s="2"/>
      <c r="C100" s="2"/>
      <c r="D100" s="2"/>
      <c r="G100" s="17"/>
      <c r="H100" s="17"/>
      <c r="I100" s="17"/>
      <c r="J100" s="20"/>
      <c r="K100" s="17"/>
    </row>
    <row r="101" spans="2:11" x14ac:dyDescent="0.25">
      <c r="B101" s="2"/>
      <c r="C101" s="2"/>
      <c r="D101" s="2"/>
      <c r="G101" s="17"/>
      <c r="H101" s="17"/>
      <c r="I101" s="17"/>
      <c r="J101" s="20"/>
      <c r="K101" s="17"/>
    </row>
    <row r="102" spans="2:11" x14ac:dyDescent="0.25">
      <c r="B102" s="2"/>
      <c r="C102" s="2"/>
      <c r="D102" s="2"/>
      <c r="G102" s="17"/>
      <c r="H102" s="17"/>
      <c r="I102" s="17"/>
      <c r="J102" s="20"/>
      <c r="K102" s="17"/>
    </row>
    <row r="103" spans="2:11" x14ac:dyDescent="0.25">
      <c r="B103" s="2"/>
      <c r="C103" s="2"/>
      <c r="D103" s="2"/>
      <c r="G103" s="17"/>
      <c r="H103" s="17"/>
      <c r="I103" s="17"/>
      <c r="J103" s="20"/>
      <c r="K103" s="17"/>
    </row>
    <row r="104" spans="2:11" x14ac:dyDescent="0.25">
      <c r="B104" s="2"/>
      <c r="C104" s="2"/>
      <c r="D104" s="2"/>
      <c r="G104" s="17"/>
      <c r="H104" s="17"/>
      <c r="I104" s="17"/>
      <c r="J104" s="20"/>
      <c r="K104" s="17"/>
    </row>
    <row r="105" spans="2:11" x14ac:dyDescent="0.25">
      <c r="B105" s="2"/>
      <c r="C105" s="2"/>
      <c r="D105" s="2"/>
      <c r="G105" s="17"/>
      <c r="H105" s="17"/>
      <c r="I105" s="17"/>
      <c r="J105" s="20"/>
      <c r="K105" s="17"/>
    </row>
    <row r="106" spans="2:11" x14ac:dyDescent="0.25">
      <c r="B106" s="2"/>
      <c r="C106" s="2"/>
      <c r="D106" s="2"/>
      <c r="G106" s="17"/>
      <c r="H106" s="17"/>
      <c r="I106" s="17"/>
      <c r="J106" s="20"/>
      <c r="K106" s="17"/>
    </row>
    <row r="107" spans="2:11" x14ac:dyDescent="0.25">
      <c r="G107" s="17"/>
      <c r="H107" s="17"/>
      <c r="I107" s="17"/>
      <c r="J107" s="20"/>
      <c r="K107" s="17"/>
    </row>
    <row r="108" spans="2:11" x14ac:dyDescent="0.25">
      <c r="G108" s="17"/>
      <c r="H108" s="17"/>
      <c r="I108" s="17"/>
      <c r="J108" s="20"/>
      <c r="K108" s="17"/>
    </row>
    <row r="109" spans="2:11" x14ac:dyDescent="0.25">
      <c r="G109" s="17"/>
      <c r="H109" s="17"/>
      <c r="I109" s="17"/>
      <c r="J109" s="20"/>
      <c r="K109" s="17"/>
    </row>
    <row r="110" spans="2:11" x14ac:dyDescent="0.25">
      <c r="B110" s="2"/>
      <c r="C110" s="2"/>
      <c r="D110" s="2"/>
      <c r="G110" s="17"/>
      <c r="H110" s="17"/>
      <c r="I110" s="17"/>
      <c r="J110" s="20"/>
      <c r="K110" s="17"/>
    </row>
    <row r="111" spans="2:11" x14ac:dyDescent="0.25">
      <c r="B111" s="2"/>
      <c r="C111" s="2"/>
      <c r="D111" s="2"/>
      <c r="G111" s="17"/>
      <c r="H111" s="17"/>
      <c r="I111" s="17"/>
      <c r="J111" s="20"/>
      <c r="K111" s="17"/>
    </row>
    <row r="112" spans="2:11" x14ac:dyDescent="0.25">
      <c r="B112" s="2"/>
      <c r="C112" s="2"/>
      <c r="D112" s="2"/>
      <c r="G112" s="17"/>
      <c r="H112" s="17"/>
      <c r="I112" s="17"/>
      <c r="J112" s="20"/>
      <c r="K112" s="17"/>
    </row>
    <row r="113" spans="2:11" x14ac:dyDescent="0.25">
      <c r="B113" s="2"/>
      <c r="C113" s="2"/>
      <c r="D113" s="2"/>
      <c r="G113" s="17"/>
      <c r="H113" s="17"/>
      <c r="I113" s="17"/>
      <c r="J113" s="20"/>
      <c r="K113" s="17"/>
    </row>
    <row r="114" spans="2:11" x14ac:dyDescent="0.25">
      <c r="B114" s="2"/>
      <c r="C114" s="2"/>
      <c r="D114" s="2"/>
      <c r="G114" s="17"/>
      <c r="H114" s="17"/>
      <c r="I114" s="17"/>
      <c r="J114" s="20"/>
      <c r="K114" s="17"/>
    </row>
    <row r="115" spans="2:11" x14ac:dyDescent="0.25">
      <c r="B115" s="2"/>
      <c r="C115" s="2"/>
      <c r="D115" s="2"/>
      <c r="G115" s="17"/>
      <c r="H115" s="17"/>
      <c r="I115" s="17"/>
      <c r="J115" s="20"/>
      <c r="K115" s="17"/>
    </row>
    <row r="116" spans="2:11" x14ac:dyDescent="0.25">
      <c r="B116" s="2"/>
      <c r="C116" s="2"/>
      <c r="D116" s="2"/>
      <c r="G116" s="17"/>
      <c r="H116" s="17"/>
      <c r="I116" s="17"/>
      <c r="J116" s="20"/>
      <c r="K116" s="17"/>
    </row>
    <row r="117" spans="2:11" x14ac:dyDescent="0.25">
      <c r="B117" s="2"/>
      <c r="C117" s="2"/>
      <c r="D117" s="2"/>
      <c r="G117" s="17"/>
      <c r="H117" s="17"/>
      <c r="I117" s="17"/>
      <c r="J117" s="20"/>
      <c r="K117" s="17"/>
    </row>
    <row r="118" spans="2:11" x14ac:dyDescent="0.25">
      <c r="B118" s="2"/>
      <c r="C118" s="2"/>
      <c r="D118" s="2"/>
      <c r="G118" s="17"/>
      <c r="H118" s="17"/>
      <c r="I118" s="17"/>
      <c r="J118" s="20"/>
      <c r="K118" s="17"/>
    </row>
    <row r="119" spans="2:11" x14ac:dyDescent="0.25">
      <c r="B119" s="2"/>
      <c r="C119" s="2"/>
      <c r="D119" s="2"/>
      <c r="G119" s="17"/>
      <c r="H119" s="17"/>
      <c r="I119" s="17"/>
      <c r="J119" s="20"/>
      <c r="K119" s="17"/>
    </row>
    <row r="120" spans="2:11" x14ac:dyDescent="0.25">
      <c r="B120" s="2"/>
      <c r="C120" s="2"/>
      <c r="D120" s="2"/>
      <c r="G120" s="17"/>
      <c r="H120" s="17"/>
      <c r="I120" s="17"/>
      <c r="J120" s="20"/>
      <c r="K120" s="17"/>
    </row>
    <row r="121" spans="2:11" x14ac:dyDescent="0.25">
      <c r="B121" s="2"/>
      <c r="C121" s="2"/>
      <c r="D121" s="2"/>
      <c r="G121" s="17"/>
      <c r="H121" s="17"/>
      <c r="I121" s="17"/>
      <c r="J121" s="20"/>
      <c r="K121" s="17"/>
    </row>
    <row r="122" spans="2:11" x14ac:dyDescent="0.25">
      <c r="B122" s="2"/>
      <c r="C122" s="2"/>
      <c r="D122" s="2"/>
      <c r="G122" s="17"/>
      <c r="H122" s="17"/>
      <c r="I122" s="17"/>
      <c r="J122" s="20"/>
      <c r="K122" s="17"/>
    </row>
    <row r="123" spans="2:11" x14ac:dyDescent="0.25">
      <c r="B123" s="2"/>
      <c r="C123" s="2"/>
      <c r="D123" s="2"/>
      <c r="G123" s="17"/>
      <c r="H123" s="17"/>
      <c r="I123" s="17"/>
      <c r="J123" s="20"/>
      <c r="K123" s="17"/>
    </row>
    <row r="124" spans="2:11" x14ac:dyDescent="0.25">
      <c r="B124" s="2"/>
      <c r="C124" s="2"/>
      <c r="D124" s="2"/>
      <c r="G124" s="17"/>
      <c r="H124" s="17"/>
      <c r="I124" s="17"/>
      <c r="J124" s="20"/>
      <c r="K124" s="17"/>
    </row>
    <row r="125" spans="2:11" x14ac:dyDescent="0.25">
      <c r="B125" s="2"/>
      <c r="C125" s="2"/>
      <c r="D125" s="2"/>
      <c r="G125" s="17"/>
      <c r="H125" s="17"/>
      <c r="I125" s="17"/>
      <c r="J125" s="20"/>
      <c r="K125" s="17"/>
    </row>
    <row r="126" spans="2:11" x14ac:dyDescent="0.25">
      <c r="B126" s="2"/>
      <c r="C126" s="2"/>
      <c r="D126" s="2"/>
      <c r="G126" s="17"/>
      <c r="H126" s="17"/>
      <c r="I126" s="17"/>
      <c r="J126" s="20"/>
      <c r="K126" s="17"/>
    </row>
    <row r="127" spans="2:11" x14ac:dyDescent="0.25">
      <c r="B127" s="2"/>
      <c r="C127" s="2"/>
      <c r="D127" s="2"/>
      <c r="G127" s="17"/>
      <c r="H127" s="17"/>
      <c r="I127" s="17"/>
      <c r="J127" s="20"/>
      <c r="K127" s="17"/>
    </row>
    <row r="128" spans="2:11" x14ac:dyDescent="0.25">
      <c r="B128" s="2"/>
      <c r="C128" s="2"/>
      <c r="D128" s="2"/>
      <c r="G128" s="17"/>
      <c r="H128" s="17"/>
      <c r="I128" s="17"/>
      <c r="J128" s="20"/>
      <c r="K128" s="17"/>
    </row>
    <row r="129" spans="2:11" x14ac:dyDescent="0.25">
      <c r="B129" s="2"/>
      <c r="C129" s="2"/>
      <c r="D129" s="2"/>
      <c r="G129" s="17"/>
      <c r="H129" s="17"/>
      <c r="I129" s="17"/>
      <c r="J129" s="20"/>
      <c r="K129" s="17"/>
    </row>
    <row r="130" spans="2:11" x14ac:dyDescent="0.25">
      <c r="B130" s="2"/>
      <c r="C130" s="2"/>
      <c r="D130" s="2"/>
      <c r="G130" s="17"/>
      <c r="H130" s="17"/>
      <c r="I130" s="17"/>
      <c r="J130" s="20"/>
      <c r="K130" s="17"/>
    </row>
    <row r="131" spans="2:11" x14ac:dyDescent="0.25">
      <c r="B131" s="2"/>
      <c r="C131" s="2"/>
      <c r="D131" s="2"/>
      <c r="G131" s="17"/>
      <c r="H131" s="17"/>
      <c r="I131" s="17"/>
      <c r="J131" s="20"/>
      <c r="K131" s="17"/>
    </row>
    <row r="132" spans="2:11" x14ac:dyDescent="0.25">
      <c r="B132" s="2"/>
      <c r="C132" s="2"/>
      <c r="D132" s="2"/>
      <c r="G132" s="17"/>
      <c r="H132" s="17"/>
      <c r="I132" s="17"/>
      <c r="J132" s="20"/>
      <c r="K132" s="17"/>
    </row>
    <row r="133" spans="2:11" x14ac:dyDescent="0.25">
      <c r="B133" s="2"/>
      <c r="C133" s="2"/>
      <c r="D133" s="2"/>
      <c r="G133" s="17"/>
      <c r="H133" s="17"/>
      <c r="I133" s="17"/>
      <c r="J133" s="20"/>
      <c r="K133" s="17"/>
    </row>
    <row r="134" spans="2:11" x14ac:dyDescent="0.25">
      <c r="B134" s="2"/>
      <c r="C134" s="2"/>
      <c r="D134" s="2"/>
      <c r="G134" s="17"/>
      <c r="H134" s="17"/>
      <c r="I134" s="17"/>
      <c r="J134" s="20"/>
      <c r="K134" s="17"/>
    </row>
    <row r="135" spans="2:11" x14ac:dyDescent="0.25">
      <c r="B135" s="2"/>
      <c r="C135" s="2"/>
      <c r="D135" s="2"/>
      <c r="G135" s="17"/>
      <c r="H135" s="17"/>
      <c r="I135" s="17"/>
      <c r="J135" s="20"/>
      <c r="K135" s="17"/>
    </row>
    <row r="136" spans="2:11" x14ac:dyDescent="0.25">
      <c r="G136" s="17"/>
      <c r="H136" s="17"/>
      <c r="I136" s="17"/>
      <c r="J136" s="20"/>
      <c r="K136" s="17"/>
    </row>
    <row r="137" spans="2:11" x14ac:dyDescent="0.25">
      <c r="G137" s="17"/>
      <c r="H137" s="17"/>
      <c r="I137" s="17"/>
      <c r="J137" s="20"/>
      <c r="K137" s="17"/>
    </row>
    <row r="138" spans="2:11" x14ac:dyDescent="0.25">
      <c r="B138" s="2"/>
      <c r="C138" s="2"/>
      <c r="D138" s="2"/>
      <c r="G138" s="17"/>
      <c r="H138" s="17"/>
      <c r="I138" s="17"/>
      <c r="J138" s="20"/>
      <c r="K138" s="17"/>
    </row>
    <row r="139" spans="2:11" x14ac:dyDescent="0.25">
      <c r="B139" s="2"/>
      <c r="C139" s="2"/>
      <c r="D139" s="2"/>
      <c r="G139" s="17"/>
      <c r="H139" s="17"/>
      <c r="I139" s="17"/>
      <c r="J139" s="20"/>
      <c r="K139" s="17"/>
    </row>
    <row r="140" spans="2:11" x14ac:dyDescent="0.25">
      <c r="B140" s="2"/>
      <c r="C140" s="2"/>
      <c r="D140" s="2"/>
      <c r="G140" s="17"/>
      <c r="H140" s="17"/>
      <c r="I140" s="17"/>
      <c r="J140" s="20"/>
      <c r="K140" s="17"/>
    </row>
    <row r="141" spans="2:11" x14ac:dyDescent="0.25">
      <c r="B141" s="2"/>
      <c r="C141" s="2"/>
      <c r="D141" s="2"/>
      <c r="G141" s="17"/>
      <c r="H141" s="17"/>
      <c r="I141" s="17"/>
      <c r="J141" s="20"/>
      <c r="K141" s="17"/>
    </row>
    <row r="142" spans="2:11" x14ac:dyDescent="0.25">
      <c r="B142" s="2"/>
      <c r="C142" s="2"/>
      <c r="D142" s="2"/>
      <c r="G142" s="17"/>
      <c r="H142" s="17"/>
      <c r="I142" s="17"/>
      <c r="J142" s="20"/>
      <c r="K142" s="17"/>
    </row>
    <row r="143" spans="2:11" x14ac:dyDescent="0.25">
      <c r="B143" s="2"/>
      <c r="C143" s="2"/>
      <c r="D143" s="2"/>
      <c r="G143" s="17"/>
      <c r="H143" s="17"/>
      <c r="I143" s="17"/>
      <c r="J143" s="20"/>
      <c r="K143" s="17"/>
    </row>
    <row r="144" spans="2:11" x14ac:dyDescent="0.25">
      <c r="B144" s="2"/>
      <c r="C144" s="2"/>
      <c r="D144" s="2"/>
      <c r="G144" s="17"/>
      <c r="H144" s="17"/>
      <c r="I144" s="17"/>
      <c r="J144" s="20"/>
      <c r="K144" s="17"/>
    </row>
    <row r="145" spans="2:11" x14ac:dyDescent="0.25">
      <c r="B145" s="2"/>
      <c r="C145" s="2"/>
      <c r="D145" s="2"/>
      <c r="G145" s="17"/>
      <c r="H145" s="17"/>
      <c r="I145" s="17"/>
      <c r="J145" s="20"/>
      <c r="K145" s="17"/>
    </row>
    <row r="146" spans="2:11" x14ac:dyDescent="0.25">
      <c r="B146" s="2"/>
      <c r="C146" s="2"/>
      <c r="D146" s="2"/>
      <c r="G146" s="17"/>
      <c r="H146" s="17"/>
      <c r="I146" s="17"/>
      <c r="J146" s="20"/>
      <c r="K146" s="17"/>
    </row>
    <row r="147" spans="2:11" x14ac:dyDescent="0.25">
      <c r="B147" s="2"/>
      <c r="C147" s="2"/>
      <c r="D147" s="2"/>
      <c r="G147" s="17"/>
      <c r="H147" s="17"/>
      <c r="I147" s="17"/>
      <c r="J147" s="20"/>
      <c r="K147" s="17"/>
    </row>
    <row r="148" spans="2:11" x14ac:dyDescent="0.25">
      <c r="B148" s="2"/>
      <c r="C148" s="2"/>
      <c r="D148" s="2"/>
      <c r="G148" s="17"/>
      <c r="H148" s="17"/>
      <c r="I148" s="17"/>
      <c r="J148" s="20"/>
      <c r="K148" s="17"/>
    </row>
    <row r="149" spans="2:11" x14ac:dyDescent="0.25">
      <c r="B149" s="2"/>
      <c r="C149" s="2"/>
      <c r="D149" s="2"/>
      <c r="F149" s="2" t="s">
        <v>14</v>
      </c>
      <c r="G149" s="19"/>
      <c r="H149" s="17"/>
      <c r="I149" s="17"/>
      <c r="J149" s="20"/>
      <c r="K149" s="17"/>
    </row>
    <row r="150" spans="2:11" x14ac:dyDescent="0.25">
      <c r="B150" s="2"/>
      <c r="C150" s="2"/>
      <c r="D150" s="2"/>
      <c r="F150" s="2" t="s">
        <v>14</v>
      </c>
      <c r="G150" s="19"/>
      <c r="H150" s="17"/>
      <c r="I150" s="17"/>
      <c r="J150" s="20"/>
      <c r="K150" s="17"/>
    </row>
    <row r="151" spans="2:11" x14ac:dyDescent="0.25">
      <c r="B151" s="2"/>
      <c r="C151" s="2"/>
      <c r="D151" s="2"/>
      <c r="F151" s="2" t="s">
        <v>14</v>
      </c>
      <c r="G151" s="19"/>
      <c r="H151" s="17"/>
      <c r="I151" s="17"/>
      <c r="J151" s="20"/>
      <c r="K151" s="17"/>
    </row>
    <row r="152" spans="2:11" x14ac:dyDescent="0.25">
      <c r="B152" s="2"/>
      <c r="C152" s="2"/>
      <c r="D152" s="2"/>
      <c r="F152" s="2" t="s">
        <v>14</v>
      </c>
      <c r="G152" s="19"/>
      <c r="H152" s="17"/>
      <c r="I152" s="17"/>
      <c r="J152" s="20"/>
      <c r="K152" s="17"/>
    </row>
    <row r="153" spans="2:11" x14ac:dyDescent="0.25">
      <c r="B153" s="2"/>
      <c r="C153" s="2"/>
      <c r="D153" s="2"/>
      <c r="F153" s="2" t="s">
        <v>14</v>
      </c>
      <c r="G153" s="19"/>
      <c r="H153" s="17"/>
      <c r="I153" s="17"/>
      <c r="J153" s="20"/>
      <c r="K153" s="17"/>
    </row>
    <row r="154" spans="2:11" x14ac:dyDescent="0.25">
      <c r="B154" s="2"/>
      <c r="C154" s="2"/>
      <c r="D154" s="2"/>
      <c r="F154" s="2" t="s">
        <v>14</v>
      </c>
      <c r="G154" s="19"/>
      <c r="H154" s="17"/>
      <c r="I154" s="17"/>
      <c r="J154" s="20"/>
      <c r="K154" s="17"/>
    </row>
    <row r="155" spans="2:11" x14ac:dyDescent="0.25">
      <c r="B155" s="2"/>
      <c r="C155" s="2"/>
      <c r="D155" s="2"/>
      <c r="F155" s="2" t="s">
        <v>14</v>
      </c>
      <c r="G155" s="19"/>
      <c r="H155" s="17"/>
      <c r="I155" s="17"/>
      <c r="J155" s="20"/>
      <c r="K155" s="17"/>
    </row>
    <row r="156" spans="2:11" x14ac:dyDescent="0.25">
      <c r="B156" s="2"/>
      <c r="C156" s="2"/>
      <c r="D156" s="2"/>
      <c r="F156" s="2" t="s">
        <v>14</v>
      </c>
      <c r="G156" s="19"/>
      <c r="H156" s="17"/>
      <c r="I156" s="17"/>
      <c r="J156" s="20"/>
      <c r="K156" s="17"/>
    </row>
    <row r="157" spans="2:11" x14ac:dyDescent="0.25">
      <c r="B157" s="2"/>
      <c r="C157" s="2"/>
      <c r="D157" s="2"/>
      <c r="F157" s="2" t="s">
        <v>14</v>
      </c>
      <c r="G157" s="19"/>
      <c r="H157" s="17"/>
      <c r="I157" s="17"/>
      <c r="J157" s="20"/>
      <c r="K157" s="17"/>
    </row>
    <row r="158" spans="2:11" x14ac:dyDescent="0.25">
      <c r="B158" s="2"/>
      <c r="C158" s="2"/>
      <c r="D158" s="2"/>
      <c r="F158" s="2" t="s">
        <v>14</v>
      </c>
      <c r="G158" s="19"/>
      <c r="H158" s="17"/>
      <c r="I158" s="17"/>
      <c r="J158" s="20"/>
      <c r="K158" s="17"/>
    </row>
    <row r="159" spans="2:11" x14ac:dyDescent="0.25">
      <c r="B159" s="2"/>
      <c r="C159" s="2"/>
      <c r="D159" s="2"/>
      <c r="F159" s="2" t="s">
        <v>14</v>
      </c>
      <c r="G159" s="19"/>
      <c r="H159" s="17"/>
      <c r="I159" s="17"/>
      <c r="J159" s="20"/>
      <c r="K159" s="17"/>
    </row>
    <row r="160" spans="2:11" x14ac:dyDescent="0.25">
      <c r="B160" s="2"/>
      <c r="C160" s="2"/>
      <c r="D160" s="2"/>
      <c r="F160" s="2" t="s">
        <v>14</v>
      </c>
      <c r="G160" s="19"/>
      <c r="H160" s="17"/>
      <c r="I160" s="17"/>
      <c r="J160" s="20"/>
      <c r="K160" s="17"/>
    </row>
    <row r="161" spans="2:11" x14ac:dyDescent="0.25">
      <c r="B161" s="2"/>
      <c r="C161" s="2"/>
      <c r="D161" s="2"/>
      <c r="F161" s="2" t="s">
        <v>14</v>
      </c>
      <c r="G161" s="19"/>
      <c r="H161" s="17"/>
      <c r="I161" s="17"/>
      <c r="J161" s="20"/>
      <c r="K161" s="17"/>
    </row>
    <row r="162" spans="2:11" x14ac:dyDescent="0.25">
      <c r="B162" s="2"/>
      <c r="C162" s="2"/>
      <c r="D162" s="2"/>
      <c r="F162" s="2" t="s">
        <v>14</v>
      </c>
      <c r="G162" s="19"/>
      <c r="H162" s="17"/>
      <c r="I162" s="17"/>
      <c r="J162" s="20"/>
      <c r="K162" s="17"/>
    </row>
    <row r="163" spans="2:11" x14ac:dyDescent="0.25">
      <c r="B163" s="2"/>
      <c r="C163" s="2"/>
      <c r="D163" s="2"/>
      <c r="F163" s="2" t="s">
        <v>14</v>
      </c>
      <c r="G163" s="19"/>
      <c r="H163" s="17"/>
      <c r="I163" s="17"/>
      <c r="J163" s="20"/>
      <c r="K163" s="17"/>
    </row>
    <row r="164" spans="2:11" x14ac:dyDescent="0.25">
      <c r="F164" t="s">
        <v>14</v>
      </c>
      <c r="G164" s="17"/>
      <c r="H164" s="17"/>
      <c r="I164" s="17"/>
      <c r="J164" s="17"/>
      <c r="K164" s="17"/>
    </row>
    <row r="165" spans="2:11" x14ac:dyDescent="0.25">
      <c r="G165" s="17"/>
      <c r="H165" s="17"/>
      <c r="I165" s="17"/>
      <c r="J165" s="17"/>
      <c r="K165" s="17"/>
    </row>
    <row r="166" spans="2:11" x14ac:dyDescent="0.25">
      <c r="G166" s="17"/>
      <c r="H166" s="17"/>
      <c r="I166" s="17"/>
      <c r="J166" s="17"/>
      <c r="K166" s="17"/>
    </row>
    <row r="167" spans="2:11" x14ac:dyDescent="0.25">
      <c r="G167" s="17"/>
      <c r="H167" s="17"/>
      <c r="I167" s="17"/>
      <c r="J167" s="17"/>
      <c r="K167" s="17"/>
    </row>
    <row r="168" spans="2:11" x14ac:dyDescent="0.25">
      <c r="G168" s="17"/>
      <c r="H168" s="17"/>
      <c r="I168" s="17"/>
      <c r="J168" s="17"/>
      <c r="K168" s="17"/>
    </row>
    <row r="169" spans="2:11" x14ac:dyDescent="0.25">
      <c r="G169" s="17"/>
      <c r="H169" s="17"/>
      <c r="I169" s="17"/>
      <c r="J169" s="17"/>
      <c r="K169" s="17"/>
    </row>
    <row r="170" spans="2:11" x14ac:dyDescent="0.25">
      <c r="G170" s="17"/>
      <c r="H170" s="17"/>
      <c r="I170" s="17"/>
      <c r="J170" s="17"/>
      <c r="K170" s="17"/>
    </row>
    <row r="171" spans="2:11" x14ac:dyDescent="0.25">
      <c r="G171" s="17"/>
      <c r="H171" s="17"/>
      <c r="I171" s="17"/>
      <c r="J171" s="17"/>
      <c r="K171" s="17"/>
    </row>
    <row r="172" spans="2:11" x14ac:dyDescent="0.25">
      <c r="G172" s="17"/>
      <c r="H172" s="17"/>
      <c r="I172" s="17"/>
      <c r="J172" s="17"/>
      <c r="K172" s="17"/>
    </row>
    <row r="173" spans="2:11" x14ac:dyDescent="0.25">
      <c r="G173" s="17"/>
      <c r="H173" s="17"/>
      <c r="I173" s="17"/>
      <c r="J173" s="17"/>
      <c r="K173" s="17"/>
    </row>
    <row r="174" spans="2:11" x14ac:dyDescent="0.25">
      <c r="G174" s="17"/>
      <c r="H174" s="17"/>
      <c r="I174" s="17"/>
      <c r="J174" s="17"/>
      <c r="K174" s="17"/>
    </row>
    <row r="175" spans="2:11" x14ac:dyDescent="0.25">
      <c r="G175" s="17"/>
      <c r="H175" s="17"/>
      <c r="I175" s="17"/>
      <c r="J175" s="17"/>
      <c r="K175" s="17"/>
    </row>
    <row r="176" spans="2:11" x14ac:dyDescent="0.25">
      <c r="G176" s="17"/>
      <c r="H176" s="17"/>
      <c r="I176" s="17"/>
      <c r="J176" s="17"/>
      <c r="K176" s="17"/>
    </row>
    <row r="177" spans="7:11" x14ac:dyDescent="0.25">
      <c r="G177" s="17"/>
      <c r="H177" s="17"/>
      <c r="I177" s="17"/>
      <c r="J177" s="17"/>
      <c r="K177" s="17"/>
    </row>
    <row r="178" spans="7:11" x14ac:dyDescent="0.25">
      <c r="G178" s="17"/>
      <c r="H178" s="17"/>
      <c r="I178" s="17"/>
      <c r="J178" s="17"/>
      <c r="K178" s="17"/>
    </row>
    <row r="179" spans="7:11" x14ac:dyDescent="0.25">
      <c r="G179" s="17"/>
      <c r="H179" s="17"/>
      <c r="I179" s="17"/>
      <c r="J179" s="17"/>
      <c r="K179" s="17"/>
    </row>
    <row r="180" spans="7:11" x14ac:dyDescent="0.25">
      <c r="G180" s="17"/>
      <c r="H180" s="17"/>
      <c r="I180" s="17"/>
      <c r="J180" s="17"/>
      <c r="K180" s="17"/>
    </row>
    <row r="181" spans="7:11" x14ac:dyDescent="0.25">
      <c r="G181" s="17"/>
      <c r="H181" s="17"/>
      <c r="I181" s="17"/>
      <c r="J181" s="17"/>
      <c r="K181" s="17"/>
    </row>
    <row r="182" spans="7:11" x14ac:dyDescent="0.25">
      <c r="G182" s="17"/>
      <c r="H182" s="17"/>
      <c r="I182" s="17"/>
      <c r="J182" s="17"/>
      <c r="K182" s="17"/>
    </row>
    <row r="183" spans="7:11" x14ac:dyDescent="0.25">
      <c r="G183" s="17"/>
      <c r="H183" s="17"/>
      <c r="I183" s="17"/>
      <c r="J183" s="17"/>
      <c r="K183" s="17"/>
    </row>
    <row r="184" spans="7:11" x14ac:dyDescent="0.25">
      <c r="G184" s="17"/>
      <c r="H184" s="17"/>
      <c r="I184" s="17"/>
      <c r="J184" s="17"/>
      <c r="K184" s="17"/>
    </row>
    <row r="185" spans="7:11" x14ac:dyDescent="0.25">
      <c r="G185" s="17"/>
      <c r="H185" s="17"/>
      <c r="I185" s="17"/>
      <c r="J185" s="17"/>
      <c r="K185" s="17"/>
    </row>
    <row r="186" spans="7:11" x14ac:dyDescent="0.25">
      <c r="G186" s="17"/>
      <c r="H186" s="17"/>
      <c r="I186" s="17"/>
      <c r="J186" s="17"/>
      <c r="K186" s="17"/>
    </row>
    <row r="187" spans="7:11" x14ac:dyDescent="0.25">
      <c r="G187" s="17"/>
      <c r="H187" s="17"/>
      <c r="I187" s="17"/>
      <c r="J187" s="17"/>
      <c r="K187" s="17"/>
    </row>
    <row r="188" spans="7:11" x14ac:dyDescent="0.25">
      <c r="G188" s="17"/>
      <c r="H188" s="17"/>
      <c r="I188" s="17"/>
      <c r="J188" s="17"/>
      <c r="K188" s="17"/>
    </row>
    <row r="189" spans="7:11" x14ac:dyDescent="0.25">
      <c r="G189" s="17"/>
      <c r="H189" s="17"/>
      <c r="I189" s="17"/>
      <c r="J189" s="17"/>
      <c r="K189" s="17"/>
    </row>
    <row r="190" spans="7:11" x14ac:dyDescent="0.25">
      <c r="G190" s="17"/>
      <c r="H190" s="17"/>
      <c r="I190" s="17"/>
      <c r="J190" s="17"/>
      <c r="K190" s="17"/>
    </row>
    <row r="191" spans="7:11" x14ac:dyDescent="0.25">
      <c r="G191" s="17"/>
      <c r="H191" s="17"/>
      <c r="I191" s="17"/>
      <c r="J191" s="17"/>
      <c r="K191" s="17"/>
    </row>
    <row r="192" spans="7:11" x14ac:dyDescent="0.25">
      <c r="G192" s="17"/>
      <c r="H192" s="17"/>
      <c r="I192" s="17"/>
      <c r="J192" s="17"/>
      <c r="K192" s="17"/>
    </row>
    <row r="193" spans="7:11" x14ac:dyDescent="0.25">
      <c r="G193" s="17"/>
      <c r="H193" s="17"/>
      <c r="I193" s="17"/>
      <c r="J193" s="17"/>
      <c r="K193" s="17"/>
    </row>
    <row r="194" spans="7:11" x14ac:dyDescent="0.25">
      <c r="G194" s="17"/>
      <c r="H194" s="17"/>
      <c r="I194" s="17"/>
      <c r="J194" s="17"/>
      <c r="K194" s="17"/>
    </row>
    <row r="195" spans="7:11" x14ac:dyDescent="0.25">
      <c r="G195" s="17"/>
      <c r="H195" s="17"/>
      <c r="I195" s="17"/>
      <c r="J195" s="17"/>
      <c r="K195" s="17"/>
    </row>
    <row r="196" spans="7:11" x14ac:dyDescent="0.25">
      <c r="G196" s="17"/>
      <c r="H196" s="17"/>
      <c r="I196" s="17"/>
      <c r="J196" s="17"/>
      <c r="K196" s="17"/>
    </row>
    <row r="197" spans="7:11" x14ac:dyDescent="0.25">
      <c r="G197" s="17"/>
      <c r="H197" s="17"/>
      <c r="I197" s="17"/>
      <c r="J197" s="17"/>
      <c r="K197" s="17"/>
    </row>
    <row r="198" spans="7:11" x14ac:dyDescent="0.25">
      <c r="G198" s="17"/>
      <c r="H198" s="17"/>
      <c r="I198" s="17"/>
      <c r="J198" s="17"/>
      <c r="K198" s="17"/>
    </row>
    <row r="199" spans="7:11" x14ac:dyDescent="0.25">
      <c r="G199" s="17"/>
      <c r="H199" s="17"/>
      <c r="I199" s="17"/>
      <c r="J199" s="17"/>
      <c r="K199" s="17"/>
    </row>
    <row r="200" spans="7:11" x14ac:dyDescent="0.25">
      <c r="G200" s="17"/>
      <c r="H200" s="17"/>
      <c r="I200" s="17"/>
      <c r="J200" s="17"/>
      <c r="K200" s="17"/>
    </row>
    <row r="201" spans="7:11" x14ac:dyDescent="0.25">
      <c r="G201" s="17"/>
      <c r="H201" s="17"/>
      <c r="I201" s="17"/>
      <c r="J201" s="17"/>
      <c r="K201" s="17"/>
    </row>
    <row r="202" spans="7:11" x14ac:dyDescent="0.25">
      <c r="G202" s="17"/>
      <c r="H202" s="17"/>
      <c r="I202" s="17"/>
      <c r="J202" s="17"/>
      <c r="K202" s="17"/>
    </row>
    <row r="203" spans="7:11" x14ac:dyDescent="0.25">
      <c r="G203" s="17"/>
      <c r="H203" s="17"/>
      <c r="I203" s="17"/>
      <c r="J203" s="17"/>
      <c r="K203" s="17"/>
    </row>
    <row r="204" spans="7:11" x14ac:dyDescent="0.25">
      <c r="G204" s="17"/>
      <c r="H204" s="17"/>
      <c r="I204" s="17"/>
      <c r="J204" s="17"/>
      <c r="K204" s="17"/>
    </row>
    <row r="205" spans="7:11" x14ac:dyDescent="0.25">
      <c r="G205" s="17"/>
      <c r="H205" s="17"/>
      <c r="I205" s="17"/>
      <c r="J205" s="17"/>
      <c r="K205" s="17"/>
    </row>
    <row r="206" spans="7:11" x14ac:dyDescent="0.25">
      <c r="G206" s="17"/>
      <c r="H206" s="17"/>
      <c r="I206" s="17"/>
      <c r="J206" s="17"/>
      <c r="K206" s="17"/>
    </row>
    <row r="207" spans="7:11" x14ac:dyDescent="0.25">
      <c r="G207" s="17"/>
      <c r="H207" s="17"/>
      <c r="I207" s="17"/>
      <c r="J207" s="17"/>
      <c r="K207" s="17"/>
    </row>
    <row r="208" spans="7:11" x14ac:dyDescent="0.25">
      <c r="G208" s="17"/>
      <c r="H208" s="17"/>
      <c r="I208" s="17"/>
      <c r="J208" s="17"/>
      <c r="K208" s="17"/>
    </row>
    <row r="209" spans="7:11" x14ac:dyDescent="0.25">
      <c r="G209" s="17"/>
      <c r="H209" s="17"/>
      <c r="I209" s="17"/>
      <c r="J209" s="17"/>
      <c r="K209" s="17"/>
    </row>
    <row r="210" spans="7:11" x14ac:dyDescent="0.25">
      <c r="G210" s="17"/>
      <c r="H210" s="17"/>
      <c r="I210" s="17"/>
      <c r="J210" s="17"/>
      <c r="K210" s="17"/>
    </row>
    <row r="211" spans="7:11" x14ac:dyDescent="0.25">
      <c r="G211" s="17"/>
      <c r="H211" s="17"/>
      <c r="I211" s="17"/>
      <c r="J211" s="17"/>
      <c r="K211" s="17"/>
    </row>
    <row r="212" spans="7:11" x14ac:dyDescent="0.25">
      <c r="G212" s="17"/>
      <c r="H212" s="17"/>
      <c r="I212" s="17"/>
      <c r="J212" s="17"/>
      <c r="K212" s="17"/>
    </row>
    <row r="213" spans="7:11" x14ac:dyDescent="0.25">
      <c r="G213" s="17"/>
      <c r="H213" s="17"/>
      <c r="I213" s="17"/>
      <c r="J213" s="17"/>
      <c r="K213" s="17"/>
    </row>
    <row r="214" spans="7:11" x14ac:dyDescent="0.25">
      <c r="G214" s="17"/>
      <c r="H214" s="17"/>
      <c r="I214" s="17"/>
      <c r="J214" s="17"/>
      <c r="K214" s="17"/>
    </row>
    <row r="215" spans="7:11" x14ac:dyDescent="0.25">
      <c r="G215" s="17"/>
      <c r="H215" s="17"/>
      <c r="I215" s="17"/>
      <c r="J215" s="17"/>
      <c r="K215" s="17"/>
    </row>
    <row r="216" spans="7:11" x14ac:dyDescent="0.25">
      <c r="G216" s="17"/>
      <c r="H216" s="17"/>
      <c r="I216" s="17"/>
      <c r="J216" s="17"/>
      <c r="K216" s="17"/>
    </row>
    <row r="217" spans="7:11" x14ac:dyDescent="0.25">
      <c r="G217" s="17"/>
      <c r="H217" s="17"/>
      <c r="I217" s="17"/>
      <c r="J217" s="17"/>
      <c r="K217" s="17"/>
    </row>
    <row r="218" spans="7:11" x14ac:dyDescent="0.25">
      <c r="G218" s="17"/>
      <c r="H218" s="17"/>
      <c r="I218" s="17"/>
      <c r="J218" s="17"/>
      <c r="K218" s="17"/>
    </row>
    <row r="219" spans="7:11" x14ac:dyDescent="0.25">
      <c r="G219" s="17"/>
      <c r="H219" s="17"/>
      <c r="I219" s="17"/>
      <c r="J219" s="17"/>
      <c r="K219" s="17"/>
    </row>
    <row r="220" spans="7:11" x14ac:dyDescent="0.25">
      <c r="G220" s="17"/>
      <c r="H220" s="17"/>
      <c r="I220" s="17"/>
      <c r="J220" s="17"/>
      <c r="K220" s="17"/>
    </row>
    <row r="221" spans="7:11" x14ac:dyDescent="0.25">
      <c r="G221" s="17"/>
      <c r="H221" s="17"/>
      <c r="I221" s="17"/>
      <c r="J221" s="17"/>
      <c r="K221" s="17"/>
    </row>
    <row r="222" spans="7:11" x14ac:dyDescent="0.25">
      <c r="G222" s="17"/>
      <c r="H222" s="17"/>
      <c r="I222" s="17"/>
      <c r="J222" s="17"/>
      <c r="K222" s="17"/>
    </row>
    <row r="223" spans="7:11" x14ac:dyDescent="0.25">
      <c r="G223" s="17"/>
      <c r="H223" s="17"/>
      <c r="I223" s="17"/>
      <c r="J223" s="17"/>
      <c r="K223" s="17"/>
    </row>
    <row r="224" spans="7:11" x14ac:dyDescent="0.25">
      <c r="G224" s="17"/>
      <c r="H224" s="17"/>
      <c r="I224" s="17"/>
      <c r="J224" s="17"/>
      <c r="K224" s="17"/>
    </row>
    <row r="225" spans="7:11" x14ac:dyDescent="0.25">
      <c r="G225" s="17"/>
      <c r="H225" s="17"/>
      <c r="I225" s="17"/>
      <c r="J225" s="17"/>
      <c r="K225" s="17"/>
    </row>
    <row r="226" spans="7:11" x14ac:dyDescent="0.25">
      <c r="G226" s="17"/>
      <c r="H226" s="17"/>
      <c r="I226" s="17"/>
      <c r="J226" s="17"/>
      <c r="K226" s="17"/>
    </row>
    <row r="227" spans="7:11" x14ac:dyDescent="0.25">
      <c r="G227" s="17"/>
      <c r="H227" s="17"/>
      <c r="I227" s="17"/>
      <c r="J227" s="17"/>
      <c r="K227" s="17"/>
    </row>
    <row r="228" spans="7:11" x14ac:dyDescent="0.25">
      <c r="G228" s="17"/>
      <c r="H228" s="17"/>
      <c r="I228" s="17"/>
      <c r="J228" s="17"/>
      <c r="K228" s="17"/>
    </row>
    <row r="229" spans="7:11" x14ac:dyDescent="0.25">
      <c r="G229" s="17"/>
      <c r="H229" s="17"/>
      <c r="I229" s="17"/>
      <c r="J229" s="17"/>
      <c r="K229" s="17"/>
    </row>
    <row r="230" spans="7:11" x14ac:dyDescent="0.25">
      <c r="G230" s="17"/>
      <c r="H230" s="17"/>
      <c r="I230" s="17"/>
      <c r="J230" s="17"/>
      <c r="K230" s="17"/>
    </row>
    <row r="231" spans="7:11" x14ac:dyDescent="0.25">
      <c r="G231" s="17"/>
      <c r="H231" s="17"/>
      <c r="I231" s="17"/>
      <c r="J231" s="17"/>
      <c r="K231" s="17"/>
    </row>
    <row r="232" spans="7:11" x14ac:dyDescent="0.25">
      <c r="G232" s="17"/>
      <c r="H232" s="17"/>
      <c r="I232" s="17"/>
      <c r="J232" s="17"/>
      <c r="K232" s="17"/>
    </row>
    <row r="233" spans="7:11" x14ac:dyDescent="0.25">
      <c r="G233" s="17"/>
      <c r="H233" s="17"/>
      <c r="I233" s="17"/>
      <c r="J233" s="17"/>
      <c r="K233" s="17"/>
    </row>
    <row r="234" spans="7:11" x14ac:dyDescent="0.25">
      <c r="G234" s="17"/>
      <c r="H234" s="17"/>
      <c r="I234" s="17"/>
      <c r="J234" s="17"/>
      <c r="K234" s="17"/>
    </row>
    <row r="235" spans="7:11" x14ac:dyDescent="0.25">
      <c r="G235" s="17"/>
      <c r="H235" s="17"/>
      <c r="I235" s="17"/>
      <c r="J235" s="17"/>
      <c r="K235" s="17"/>
    </row>
    <row r="236" spans="7:11" x14ac:dyDescent="0.25">
      <c r="G236" s="17"/>
      <c r="H236" s="17"/>
      <c r="I236" s="17"/>
      <c r="J236" s="17"/>
      <c r="K236" s="17"/>
    </row>
    <row r="237" spans="7:11" x14ac:dyDescent="0.25">
      <c r="G237" s="17"/>
      <c r="H237" s="17"/>
      <c r="I237" s="17"/>
      <c r="J237" s="17"/>
      <c r="K237" s="17"/>
    </row>
    <row r="238" spans="7:11" x14ac:dyDescent="0.25">
      <c r="G238" s="17"/>
      <c r="H238" s="17"/>
      <c r="I238" s="17"/>
      <c r="J238" s="17"/>
      <c r="K238" s="17"/>
    </row>
    <row r="239" spans="7:11" x14ac:dyDescent="0.25">
      <c r="G239" s="17"/>
      <c r="H239" s="17"/>
      <c r="I239" s="17"/>
      <c r="J239" s="17"/>
      <c r="K239" s="17"/>
    </row>
    <row r="240" spans="7:11" x14ac:dyDescent="0.25">
      <c r="G240" s="17"/>
      <c r="H240" s="17"/>
      <c r="I240" s="17"/>
      <c r="J240" s="17"/>
      <c r="K240" s="17"/>
    </row>
    <row r="241" spans="7:11" x14ac:dyDescent="0.25">
      <c r="G241" s="17"/>
      <c r="H241" s="17"/>
      <c r="I241" s="17"/>
      <c r="J241" s="17"/>
      <c r="K241" s="17"/>
    </row>
    <row r="242" spans="7:11" x14ac:dyDescent="0.25">
      <c r="G242" s="17"/>
      <c r="H242" s="17"/>
      <c r="I242" s="17"/>
      <c r="J242" s="17"/>
      <c r="K242" s="17"/>
    </row>
    <row r="243" spans="7:11" x14ac:dyDescent="0.25">
      <c r="G243" s="17"/>
      <c r="H243" s="17"/>
      <c r="I243" s="17"/>
      <c r="J243" s="17"/>
      <c r="K243" s="17"/>
    </row>
    <row r="244" spans="7:11" x14ac:dyDescent="0.25">
      <c r="G244" s="17"/>
      <c r="H244" s="17"/>
      <c r="I244" s="17"/>
      <c r="J244" s="17"/>
      <c r="K244" s="17"/>
    </row>
    <row r="245" spans="7:11" x14ac:dyDescent="0.25">
      <c r="G245" s="17"/>
      <c r="H245" s="17"/>
      <c r="I245" s="17"/>
      <c r="J245" s="17"/>
      <c r="K245" s="17"/>
    </row>
    <row r="246" spans="7:11" x14ac:dyDescent="0.25">
      <c r="G246" s="17"/>
      <c r="H246" s="17"/>
      <c r="I246" s="17"/>
      <c r="J246" s="17"/>
      <c r="K246" s="17"/>
    </row>
    <row r="247" spans="7:11" x14ac:dyDescent="0.25">
      <c r="G247" s="17"/>
      <c r="H247" s="17"/>
      <c r="I247" s="17"/>
      <c r="J247" s="17"/>
      <c r="K247" s="17"/>
    </row>
    <row r="248" spans="7:11" x14ac:dyDescent="0.25">
      <c r="G248" s="17"/>
      <c r="H248" s="17"/>
      <c r="I248" s="17"/>
      <c r="J248" s="17"/>
      <c r="K248" s="17"/>
    </row>
    <row r="249" spans="7:11" x14ac:dyDescent="0.25">
      <c r="G249" s="17"/>
      <c r="H249" s="17"/>
      <c r="I249" s="17"/>
      <c r="J249" s="17"/>
      <c r="K249" s="17"/>
    </row>
    <row r="250" spans="7:11" x14ac:dyDescent="0.25">
      <c r="G250" s="17"/>
      <c r="H250" s="17"/>
      <c r="I250" s="17"/>
      <c r="J250" s="17"/>
      <c r="K250" s="17"/>
    </row>
    <row r="251" spans="7:11" x14ac:dyDescent="0.25">
      <c r="G251" s="17"/>
      <c r="H251" s="17"/>
      <c r="I251" s="17"/>
      <c r="J251" s="17"/>
      <c r="K251" s="17"/>
    </row>
    <row r="252" spans="7:11" x14ac:dyDescent="0.25">
      <c r="G252" s="17"/>
      <c r="H252" s="17"/>
      <c r="I252" s="17"/>
      <c r="J252" s="17"/>
      <c r="K252" s="17"/>
    </row>
    <row r="253" spans="7:11" x14ac:dyDescent="0.25">
      <c r="G253" s="17"/>
      <c r="H253" s="17"/>
      <c r="I253" s="17"/>
      <c r="J253" s="17"/>
      <c r="K253" s="17"/>
    </row>
    <row r="254" spans="7:11" x14ac:dyDescent="0.25">
      <c r="G254" s="17"/>
      <c r="H254" s="17"/>
      <c r="I254" s="17"/>
      <c r="J254" s="17"/>
      <c r="K254" s="17"/>
    </row>
    <row r="255" spans="7:11" x14ac:dyDescent="0.25">
      <c r="G255" s="17"/>
      <c r="H255" s="17"/>
      <c r="I255" s="17"/>
      <c r="J255" s="17"/>
      <c r="K255" s="17"/>
    </row>
    <row r="256" spans="7:11" x14ac:dyDescent="0.25">
      <c r="G256" s="17"/>
      <c r="H256" s="17"/>
      <c r="I256" s="17"/>
      <c r="J256" s="17"/>
      <c r="K256" s="17"/>
    </row>
    <row r="257" spans="7:11" x14ac:dyDescent="0.25">
      <c r="G257" s="17"/>
      <c r="H257" s="17"/>
      <c r="I257" s="17"/>
      <c r="J257" s="17"/>
      <c r="K257" s="17"/>
    </row>
    <row r="258" spans="7:11" x14ac:dyDescent="0.25">
      <c r="G258" s="17"/>
      <c r="H258" s="17"/>
      <c r="I258" s="17"/>
      <c r="J258" s="17"/>
      <c r="K258" s="17"/>
    </row>
    <row r="259" spans="7:11" x14ac:dyDescent="0.25">
      <c r="G259" s="17"/>
      <c r="H259" s="17"/>
      <c r="I259" s="17"/>
      <c r="J259" s="17"/>
      <c r="K259" s="17"/>
    </row>
    <row r="260" spans="7:11" x14ac:dyDescent="0.25">
      <c r="G260" s="17"/>
      <c r="H260" s="17"/>
      <c r="I260" s="17"/>
      <c r="J260" s="17"/>
      <c r="K260" s="17"/>
    </row>
    <row r="261" spans="7:11" x14ac:dyDescent="0.25">
      <c r="G261" s="17"/>
      <c r="H261" s="17"/>
      <c r="I261" s="17"/>
      <c r="J261" s="17"/>
      <c r="K261" s="17"/>
    </row>
    <row r="262" spans="7:11" x14ac:dyDescent="0.25">
      <c r="G262" s="17"/>
      <c r="H262" s="17"/>
      <c r="I262" s="17"/>
      <c r="J262" s="17"/>
      <c r="K262" s="17"/>
    </row>
    <row r="263" spans="7:11" x14ac:dyDescent="0.25">
      <c r="G263" s="17"/>
      <c r="H263" s="17"/>
      <c r="I263" s="17"/>
      <c r="J263" s="17"/>
      <c r="K263" s="17"/>
    </row>
    <row r="264" spans="7:11" x14ac:dyDescent="0.25">
      <c r="G264" s="17"/>
      <c r="H264" s="17"/>
      <c r="I264" s="17"/>
      <c r="J264" s="17"/>
      <c r="K264" s="17"/>
    </row>
    <row r="265" spans="7:11" x14ac:dyDescent="0.25">
      <c r="G265" s="17"/>
      <c r="H265" s="17"/>
      <c r="I265" s="17"/>
      <c r="J265" s="17"/>
      <c r="K265" s="17"/>
    </row>
    <row r="266" spans="7:11" x14ac:dyDescent="0.25">
      <c r="G266" s="17"/>
      <c r="H266" s="17"/>
      <c r="I266" s="17"/>
      <c r="J266" s="17"/>
      <c r="K266" s="17"/>
    </row>
    <row r="267" spans="7:11" x14ac:dyDescent="0.25">
      <c r="G267" s="17"/>
      <c r="H267" s="17"/>
      <c r="I267" s="17"/>
      <c r="J267" s="17"/>
      <c r="K267" s="17"/>
    </row>
    <row r="268" spans="7:11" x14ac:dyDescent="0.25">
      <c r="G268" s="17"/>
      <c r="H268" s="17"/>
      <c r="I268" s="17"/>
      <c r="J268" s="17"/>
      <c r="K268" s="17"/>
    </row>
    <row r="269" spans="7:11" x14ac:dyDescent="0.25">
      <c r="G269" s="17"/>
      <c r="H269" s="17"/>
      <c r="I269" s="17"/>
      <c r="J269" s="17"/>
      <c r="K269" s="17"/>
    </row>
    <row r="270" spans="7:11" x14ac:dyDescent="0.25">
      <c r="G270" s="17"/>
      <c r="H270" s="17"/>
      <c r="I270" s="17"/>
      <c r="J270" s="17"/>
      <c r="K270" s="17"/>
    </row>
    <row r="271" spans="7:11" x14ac:dyDescent="0.25">
      <c r="G271" s="17"/>
      <c r="H271" s="17"/>
      <c r="I271" s="17"/>
      <c r="J271" s="17"/>
      <c r="K271" s="17"/>
    </row>
    <row r="272" spans="7:11" x14ac:dyDescent="0.25">
      <c r="G272" s="17"/>
      <c r="H272" s="17"/>
      <c r="I272" s="17"/>
      <c r="J272" s="17"/>
      <c r="K272" s="17"/>
    </row>
    <row r="273" spans="7:11" x14ac:dyDescent="0.25">
      <c r="G273" s="17"/>
      <c r="H273" s="17"/>
      <c r="I273" s="17"/>
      <c r="J273" s="17"/>
      <c r="K273" s="17"/>
    </row>
    <row r="274" spans="7:11" x14ac:dyDescent="0.25">
      <c r="G274" s="17"/>
      <c r="H274" s="17"/>
      <c r="I274" s="17"/>
      <c r="J274" s="17"/>
      <c r="K274" s="17"/>
    </row>
    <row r="275" spans="7:11" x14ac:dyDescent="0.25">
      <c r="G275" s="17"/>
      <c r="H275" s="17"/>
      <c r="I275" s="17"/>
      <c r="J275" s="17"/>
      <c r="K275" s="17"/>
    </row>
    <row r="276" spans="7:11" x14ac:dyDescent="0.25">
      <c r="G276" s="17"/>
      <c r="H276" s="17"/>
      <c r="I276" s="17"/>
      <c r="J276" s="17"/>
      <c r="K276" s="17"/>
    </row>
    <row r="277" spans="7:11" x14ac:dyDescent="0.25">
      <c r="G277" s="17"/>
      <c r="H277" s="17"/>
      <c r="I277" s="17"/>
      <c r="J277" s="17"/>
      <c r="K277" s="17"/>
    </row>
    <row r="278" spans="7:11" x14ac:dyDescent="0.25">
      <c r="G278" s="17"/>
      <c r="H278" s="17"/>
      <c r="I278" s="17"/>
      <c r="J278" s="17"/>
      <c r="K278" s="17"/>
    </row>
    <row r="279" spans="7:11" x14ac:dyDescent="0.25">
      <c r="G279" s="17"/>
      <c r="H279" s="17"/>
      <c r="I279" s="17"/>
      <c r="J279" s="17"/>
      <c r="K279" s="17"/>
    </row>
    <row r="280" spans="7:11" x14ac:dyDescent="0.25">
      <c r="G280" s="17"/>
      <c r="H280" s="17"/>
      <c r="I280" s="17"/>
      <c r="J280" s="17"/>
      <c r="K280" s="17"/>
    </row>
    <row r="281" spans="7:11" x14ac:dyDescent="0.25">
      <c r="G281" s="17"/>
      <c r="H281" s="17"/>
      <c r="I281" s="17"/>
      <c r="J281" s="17"/>
      <c r="K281" s="17"/>
    </row>
    <row r="282" spans="7:11" x14ac:dyDescent="0.25">
      <c r="G282" s="17"/>
      <c r="H282" s="17"/>
      <c r="I282" s="17"/>
      <c r="J282" s="17"/>
      <c r="K282" s="17"/>
    </row>
    <row r="283" spans="7:11" x14ac:dyDescent="0.25">
      <c r="G283" s="17"/>
      <c r="H283" s="17"/>
      <c r="I283" s="17"/>
      <c r="J283" s="17"/>
      <c r="K283" s="17"/>
    </row>
    <row r="284" spans="7:11" x14ac:dyDescent="0.25">
      <c r="G284" s="17"/>
      <c r="H284" s="17"/>
      <c r="I284" s="17"/>
      <c r="J284" s="17"/>
      <c r="K284" s="17"/>
    </row>
    <row r="285" spans="7:11" x14ac:dyDescent="0.25">
      <c r="G285" s="17"/>
      <c r="H285" s="17"/>
      <c r="I285" s="17"/>
      <c r="J285" s="17"/>
      <c r="K285" s="17"/>
    </row>
    <row r="286" spans="7:11" x14ac:dyDescent="0.25">
      <c r="G286" s="17"/>
      <c r="H286" s="17"/>
      <c r="I286" s="17"/>
      <c r="J286" s="17"/>
      <c r="K286" s="17"/>
    </row>
    <row r="287" spans="7:11" x14ac:dyDescent="0.25">
      <c r="G287" s="17"/>
      <c r="H287" s="17"/>
      <c r="I287" s="17"/>
      <c r="J287" s="17"/>
      <c r="K287" s="17"/>
    </row>
    <row r="288" spans="7:11" x14ac:dyDescent="0.25">
      <c r="G288" s="17"/>
      <c r="H288" s="17"/>
      <c r="I288" s="17"/>
      <c r="J288" s="17"/>
      <c r="K288" s="17"/>
    </row>
    <row r="289" spans="7:11" x14ac:dyDescent="0.25">
      <c r="G289" s="17"/>
      <c r="H289" s="17"/>
      <c r="I289" s="17"/>
      <c r="J289" s="17"/>
      <c r="K289" s="17"/>
    </row>
    <row r="290" spans="7:11" x14ac:dyDescent="0.25">
      <c r="G290" s="17"/>
      <c r="H290" s="17"/>
      <c r="I290" s="17"/>
      <c r="J290" s="17"/>
      <c r="K290" s="17"/>
    </row>
    <row r="291" spans="7:11" x14ac:dyDescent="0.25">
      <c r="G291" s="17"/>
      <c r="H291" s="17"/>
      <c r="I291" s="17"/>
      <c r="J291" s="17"/>
      <c r="K291" s="17"/>
    </row>
    <row r="292" spans="7:11" x14ac:dyDescent="0.25">
      <c r="G292" s="17"/>
      <c r="H292" s="17"/>
      <c r="I292" s="17"/>
      <c r="J292" s="17"/>
      <c r="K292" s="17"/>
    </row>
    <row r="293" spans="7:11" x14ac:dyDescent="0.25">
      <c r="G293" s="17"/>
      <c r="H293" s="17"/>
      <c r="I293" s="17"/>
      <c r="J293" s="17"/>
      <c r="K293" s="17"/>
    </row>
    <row r="294" spans="7:11" x14ac:dyDescent="0.25">
      <c r="G294" s="17"/>
      <c r="H294" s="17"/>
      <c r="I294" s="17"/>
      <c r="J294" s="17"/>
      <c r="K294" s="17"/>
    </row>
    <row r="295" spans="7:11" x14ac:dyDescent="0.25">
      <c r="G295" s="17"/>
      <c r="H295" s="17"/>
      <c r="I295" s="17"/>
      <c r="J295" s="17"/>
      <c r="K295" s="17"/>
    </row>
    <row r="296" spans="7:11" x14ac:dyDescent="0.25">
      <c r="G296" s="17"/>
      <c r="H296" s="17"/>
      <c r="I296" s="17"/>
      <c r="J296" s="17"/>
      <c r="K296" s="17"/>
    </row>
    <row r="297" spans="7:11" x14ac:dyDescent="0.25">
      <c r="G297" s="17"/>
      <c r="H297" s="17"/>
      <c r="I297" s="17"/>
      <c r="J297" s="17"/>
      <c r="K297" s="17"/>
    </row>
  </sheetData>
  <sheetProtection password="E033" sheet="1" objects="1" scenarios="1"/>
  <mergeCells count="8">
    <mergeCell ref="A70:I70"/>
    <mergeCell ref="A72:A91"/>
    <mergeCell ref="C23:G23"/>
    <mergeCell ref="C54:G54"/>
    <mergeCell ref="B62:C62"/>
    <mergeCell ref="D62:E62"/>
    <mergeCell ref="F62:G62"/>
    <mergeCell ref="H62:I6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0"/>
  <sheetViews>
    <sheetView topLeftCell="A12" zoomScale="112" zoomScaleNormal="112" workbookViewId="0">
      <selection activeCell="C17" sqref="C17"/>
    </sheetView>
  </sheetViews>
  <sheetFormatPr defaultRowHeight="15" x14ac:dyDescent="0.25"/>
  <cols>
    <col min="1" max="1" width="8.42578125" customWidth="1"/>
    <col min="2" max="2" width="12.28515625" customWidth="1"/>
    <col min="3" max="3" width="10.42578125" customWidth="1"/>
    <col min="4" max="9" width="10.7109375" customWidth="1"/>
    <col min="257" max="257" width="8.42578125" customWidth="1"/>
    <col min="258" max="258" width="12.28515625" customWidth="1"/>
    <col min="259" max="259" width="10.42578125" customWidth="1"/>
    <col min="260" max="265" width="10.7109375" customWidth="1"/>
    <col min="513" max="513" width="8.42578125" customWidth="1"/>
    <col min="514" max="514" width="12.28515625" customWidth="1"/>
    <col min="515" max="515" width="10.42578125" customWidth="1"/>
    <col min="516" max="521" width="10.7109375" customWidth="1"/>
    <col min="769" max="769" width="8.42578125" customWidth="1"/>
    <col min="770" max="770" width="12.28515625" customWidth="1"/>
    <col min="771" max="771" width="10.42578125" customWidth="1"/>
    <col min="772" max="777" width="10.7109375" customWidth="1"/>
    <col min="1025" max="1025" width="8.42578125" customWidth="1"/>
    <col min="1026" max="1026" width="12.28515625" customWidth="1"/>
    <col min="1027" max="1027" width="10.42578125" customWidth="1"/>
    <col min="1028" max="1033" width="10.7109375" customWidth="1"/>
    <col min="1281" max="1281" width="8.42578125" customWidth="1"/>
    <col min="1282" max="1282" width="12.28515625" customWidth="1"/>
    <col min="1283" max="1283" width="10.42578125" customWidth="1"/>
    <col min="1284" max="1289" width="10.7109375" customWidth="1"/>
    <col min="1537" max="1537" width="8.42578125" customWidth="1"/>
    <col min="1538" max="1538" width="12.28515625" customWidth="1"/>
    <col min="1539" max="1539" width="10.42578125" customWidth="1"/>
    <col min="1540" max="1545" width="10.7109375" customWidth="1"/>
    <col min="1793" max="1793" width="8.42578125" customWidth="1"/>
    <col min="1794" max="1794" width="12.28515625" customWidth="1"/>
    <col min="1795" max="1795" width="10.42578125" customWidth="1"/>
    <col min="1796" max="1801" width="10.7109375" customWidth="1"/>
    <col min="2049" max="2049" width="8.42578125" customWidth="1"/>
    <col min="2050" max="2050" width="12.28515625" customWidth="1"/>
    <col min="2051" max="2051" width="10.42578125" customWidth="1"/>
    <col min="2052" max="2057" width="10.7109375" customWidth="1"/>
    <col min="2305" max="2305" width="8.42578125" customWidth="1"/>
    <col min="2306" max="2306" width="12.28515625" customWidth="1"/>
    <col min="2307" max="2307" width="10.42578125" customWidth="1"/>
    <col min="2308" max="2313" width="10.7109375" customWidth="1"/>
    <col min="2561" max="2561" width="8.42578125" customWidth="1"/>
    <col min="2562" max="2562" width="12.28515625" customWidth="1"/>
    <col min="2563" max="2563" width="10.42578125" customWidth="1"/>
    <col min="2564" max="2569" width="10.7109375" customWidth="1"/>
    <col min="2817" max="2817" width="8.42578125" customWidth="1"/>
    <col min="2818" max="2818" width="12.28515625" customWidth="1"/>
    <col min="2819" max="2819" width="10.42578125" customWidth="1"/>
    <col min="2820" max="2825" width="10.7109375" customWidth="1"/>
    <col min="3073" max="3073" width="8.42578125" customWidth="1"/>
    <col min="3074" max="3074" width="12.28515625" customWidth="1"/>
    <col min="3075" max="3075" width="10.42578125" customWidth="1"/>
    <col min="3076" max="3081" width="10.7109375" customWidth="1"/>
    <col min="3329" max="3329" width="8.42578125" customWidth="1"/>
    <col min="3330" max="3330" width="12.28515625" customWidth="1"/>
    <col min="3331" max="3331" width="10.42578125" customWidth="1"/>
    <col min="3332" max="3337" width="10.7109375" customWidth="1"/>
    <col min="3585" max="3585" width="8.42578125" customWidth="1"/>
    <col min="3586" max="3586" width="12.28515625" customWidth="1"/>
    <col min="3587" max="3587" width="10.42578125" customWidth="1"/>
    <col min="3588" max="3593" width="10.7109375" customWidth="1"/>
    <col min="3841" max="3841" width="8.42578125" customWidth="1"/>
    <col min="3842" max="3842" width="12.28515625" customWidth="1"/>
    <col min="3843" max="3843" width="10.42578125" customWidth="1"/>
    <col min="3844" max="3849" width="10.7109375" customWidth="1"/>
    <col min="4097" max="4097" width="8.42578125" customWidth="1"/>
    <col min="4098" max="4098" width="12.28515625" customWidth="1"/>
    <col min="4099" max="4099" width="10.42578125" customWidth="1"/>
    <col min="4100" max="4105" width="10.7109375" customWidth="1"/>
    <col min="4353" max="4353" width="8.42578125" customWidth="1"/>
    <col min="4354" max="4354" width="12.28515625" customWidth="1"/>
    <col min="4355" max="4355" width="10.42578125" customWidth="1"/>
    <col min="4356" max="4361" width="10.7109375" customWidth="1"/>
    <col min="4609" max="4609" width="8.42578125" customWidth="1"/>
    <col min="4610" max="4610" width="12.28515625" customWidth="1"/>
    <col min="4611" max="4611" width="10.42578125" customWidth="1"/>
    <col min="4612" max="4617" width="10.7109375" customWidth="1"/>
    <col min="4865" max="4865" width="8.42578125" customWidth="1"/>
    <col min="4866" max="4866" width="12.28515625" customWidth="1"/>
    <col min="4867" max="4867" width="10.42578125" customWidth="1"/>
    <col min="4868" max="4873" width="10.7109375" customWidth="1"/>
    <col min="5121" max="5121" width="8.42578125" customWidth="1"/>
    <col min="5122" max="5122" width="12.28515625" customWidth="1"/>
    <col min="5123" max="5123" width="10.42578125" customWidth="1"/>
    <col min="5124" max="5129" width="10.7109375" customWidth="1"/>
    <col min="5377" max="5377" width="8.42578125" customWidth="1"/>
    <col min="5378" max="5378" width="12.28515625" customWidth="1"/>
    <col min="5379" max="5379" width="10.42578125" customWidth="1"/>
    <col min="5380" max="5385" width="10.7109375" customWidth="1"/>
    <col min="5633" max="5633" width="8.42578125" customWidth="1"/>
    <col min="5634" max="5634" width="12.28515625" customWidth="1"/>
    <col min="5635" max="5635" width="10.42578125" customWidth="1"/>
    <col min="5636" max="5641" width="10.7109375" customWidth="1"/>
    <col min="5889" max="5889" width="8.42578125" customWidth="1"/>
    <col min="5890" max="5890" width="12.28515625" customWidth="1"/>
    <col min="5891" max="5891" width="10.42578125" customWidth="1"/>
    <col min="5892" max="5897" width="10.7109375" customWidth="1"/>
    <col min="6145" max="6145" width="8.42578125" customWidth="1"/>
    <col min="6146" max="6146" width="12.28515625" customWidth="1"/>
    <col min="6147" max="6147" width="10.42578125" customWidth="1"/>
    <col min="6148" max="6153" width="10.7109375" customWidth="1"/>
    <col min="6401" max="6401" width="8.42578125" customWidth="1"/>
    <col min="6402" max="6402" width="12.28515625" customWidth="1"/>
    <col min="6403" max="6403" width="10.42578125" customWidth="1"/>
    <col min="6404" max="6409" width="10.7109375" customWidth="1"/>
    <col min="6657" max="6657" width="8.42578125" customWidth="1"/>
    <col min="6658" max="6658" width="12.28515625" customWidth="1"/>
    <col min="6659" max="6659" width="10.42578125" customWidth="1"/>
    <col min="6660" max="6665" width="10.7109375" customWidth="1"/>
    <col min="6913" max="6913" width="8.42578125" customWidth="1"/>
    <col min="6914" max="6914" width="12.28515625" customWidth="1"/>
    <col min="6915" max="6915" width="10.42578125" customWidth="1"/>
    <col min="6916" max="6921" width="10.7109375" customWidth="1"/>
    <col min="7169" max="7169" width="8.42578125" customWidth="1"/>
    <col min="7170" max="7170" width="12.28515625" customWidth="1"/>
    <col min="7171" max="7171" width="10.42578125" customWidth="1"/>
    <col min="7172" max="7177" width="10.7109375" customWidth="1"/>
    <col min="7425" max="7425" width="8.42578125" customWidth="1"/>
    <col min="7426" max="7426" width="12.28515625" customWidth="1"/>
    <col min="7427" max="7427" width="10.42578125" customWidth="1"/>
    <col min="7428" max="7433" width="10.7109375" customWidth="1"/>
    <col min="7681" max="7681" width="8.42578125" customWidth="1"/>
    <col min="7682" max="7682" width="12.28515625" customWidth="1"/>
    <col min="7683" max="7683" width="10.42578125" customWidth="1"/>
    <col min="7684" max="7689" width="10.7109375" customWidth="1"/>
    <col min="7937" max="7937" width="8.42578125" customWidth="1"/>
    <col min="7938" max="7938" width="12.28515625" customWidth="1"/>
    <col min="7939" max="7939" width="10.42578125" customWidth="1"/>
    <col min="7940" max="7945" width="10.7109375" customWidth="1"/>
    <col min="8193" max="8193" width="8.42578125" customWidth="1"/>
    <col min="8194" max="8194" width="12.28515625" customWidth="1"/>
    <col min="8195" max="8195" width="10.42578125" customWidth="1"/>
    <col min="8196" max="8201" width="10.7109375" customWidth="1"/>
    <col min="8449" max="8449" width="8.42578125" customWidth="1"/>
    <col min="8450" max="8450" width="12.28515625" customWidth="1"/>
    <col min="8451" max="8451" width="10.42578125" customWidth="1"/>
    <col min="8452" max="8457" width="10.7109375" customWidth="1"/>
    <col min="8705" max="8705" width="8.42578125" customWidth="1"/>
    <col min="8706" max="8706" width="12.28515625" customWidth="1"/>
    <col min="8707" max="8707" width="10.42578125" customWidth="1"/>
    <col min="8708" max="8713" width="10.7109375" customWidth="1"/>
    <col min="8961" max="8961" width="8.42578125" customWidth="1"/>
    <col min="8962" max="8962" width="12.28515625" customWidth="1"/>
    <col min="8963" max="8963" width="10.42578125" customWidth="1"/>
    <col min="8964" max="8969" width="10.7109375" customWidth="1"/>
    <col min="9217" max="9217" width="8.42578125" customWidth="1"/>
    <col min="9218" max="9218" width="12.28515625" customWidth="1"/>
    <col min="9219" max="9219" width="10.42578125" customWidth="1"/>
    <col min="9220" max="9225" width="10.7109375" customWidth="1"/>
    <col min="9473" max="9473" width="8.42578125" customWidth="1"/>
    <col min="9474" max="9474" width="12.28515625" customWidth="1"/>
    <col min="9475" max="9475" width="10.42578125" customWidth="1"/>
    <col min="9476" max="9481" width="10.7109375" customWidth="1"/>
    <col min="9729" max="9729" width="8.42578125" customWidth="1"/>
    <col min="9730" max="9730" width="12.28515625" customWidth="1"/>
    <col min="9731" max="9731" width="10.42578125" customWidth="1"/>
    <col min="9732" max="9737" width="10.7109375" customWidth="1"/>
    <col min="9985" max="9985" width="8.42578125" customWidth="1"/>
    <col min="9986" max="9986" width="12.28515625" customWidth="1"/>
    <col min="9987" max="9987" width="10.42578125" customWidth="1"/>
    <col min="9988" max="9993" width="10.7109375" customWidth="1"/>
    <col min="10241" max="10241" width="8.42578125" customWidth="1"/>
    <col min="10242" max="10242" width="12.28515625" customWidth="1"/>
    <col min="10243" max="10243" width="10.42578125" customWidth="1"/>
    <col min="10244" max="10249" width="10.7109375" customWidth="1"/>
    <col min="10497" max="10497" width="8.42578125" customWidth="1"/>
    <col min="10498" max="10498" width="12.28515625" customWidth="1"/>
    <col min="10499" max="10499" width="10.42578125" customWidth="1"/>
    <col min="10500" max="10505" width="10.7109375" customWidth="1"/>
    <col min="10753" max="10753" width="8.42578125" customWidth="1"/>
    <col min="10754" max="10754" width="12.28515625" customWidth="1"/>
    <col min="10755" max="10755" width="10.42578125" customWidth="1"/>
    <col min="10756" max="10761" width="10.7109375" customWidth="1"/>
    <col min="11009" max="11009" width="8.42578125" customWidth="1"/>
    <col min="11010" max="11010" width="12.28515625" customWidth="1"/>
    <col min="11011" max="11011" width="10.42578125" customWidth="1"/>
    <col min="11012" max="11017" width="10.7109375" customWidth="1"/>
    <col min="11265" max="11265" width="8.42578125" customWidth="1"/>
    <col min="11266" max="11266" width="12.28515625" customWidth="1"/>
    <col min="11267" max="11267" width="10.42578125" customWidth="1"/>
    <col min="11268" max="11273" width="10.7109375" customWidth="1"/>
    <col min="11521" max="11521" width="8.42578125" customWidth="1"/>
    <col min="11522" max="11522" width="12.28515625" customWidth="1"/>
    <col min="11523" max="11523" width="10.42578125" customWidth="1"/>
    <col min="11524" max="11529" width="10.7109375" customWidth="1"/>
    <col min="11777" max="11777" width="8.42578125" customWidth="1"/>
    <col min="11778" max="11778" width="12.28515625" customWidth="1"/>
    <col min="11779" max="11779" width="10.42578125" customWidth="1"/>
    <col min="11780" max="11785" width="10.7109375" customWidth="1"/>
    <col min="12033" max="12033" width="8.42578125" customWidth="1"/>
    <col min="12034" max="12034" width="12.28515625" customWidth="1"/>
    <col min="12035" max="12035" width="10.42578125" customWidth="1"/>
    <col min="12036" max="12041" width="10.7109375" customWidth="1"/>
    <col min="12289" max="12289" width="8.42578125" customWidth="1"/>
    <col min="12290" max="12290" width="12.28515625" customWidth="1"/>
    <col min="12291" max="12291" width="10.42578125" customWidth="1"/>
    <col min="12292" max="12297" width="10.7109375" customWidth="1"/>
    <col min="12545" max="12545" width="8.42578125" customWidth="1"/>
    <col min="12546" max="12546" width="12.28515625" customWidth="1"/>
    <col min="12547" max="12547" width="10.42578125" customWidth="1"/>
    <col min="12548" max="12553" width="10.7109375" customWidth="1"/>
    <col min="12801" max="12801" width="8.42578125" customWidth="1"/>
    <col min="12802" max="12802" width="12.28515625" customWidth="1"/>
    <col min="12803" max="12803" width="10.42578125" customWidth="1"/>
    <col min="12804" max="12809" width="10.7109375" customWidth="1"/>
    <col min="13057" max="13057" width="8.42578125" customWidth="1"/>
    <col min="13058" max="13058" width="12.28515625" customWidth="1"/>
    <col min="13059" max="13059" width="10.42578125" customWidth="1"/>
    <col min="13060" max="13065" width="10.7109375" customWidth="1"/>
    <col min="13313" max="13313" width="8.42578125" customWidth="1"/>
    <col min="13314" max="13314" width="12.28515625" customWidth="1"/>
    <col min="13315" max="13315" width="10.42578125" customWidth="1"/>
    <col min="13316" max="13321" width="10.7109375" customWidth="1"/>
    <col min="13569" max="13569" width="8.42578125" customWidth="1"/>
    <col min="13570" max="13570" width="12.28515625" customWidth="1"/>
    <col min="13571" max="13571" width="10.42578125" customWidth="1"/>
    <col min="13572" max="13577" width="10.7109375" customWidth="1"/>
    <col min="13825" max="13825" width="8.42578125" customWidth="1"/>
    <col min="13826" max="13826" width="12.28515625" customWidth="1"/>
    <col min="13827" max="13827" width="10.42578125" customWidth="1"/>
    <col min="13828" max="13833" width="10.7109375" customWidth="1"/>
    <col min="14081" max="14081" width="8.42578125" customWidth="1"/>
    <col min="14082" max="14082" width="12.28515625" customWidth="1"/>
    <col min="14083" max="14083" width="10.42578125" customWidth="1"/>
    <col min="14084" max="14089" width="10.7109375" customWidth="1"/>
    <col min="14337" max="14337" width="8.42578125" customWidth="1"/>
    <col min="14338" max="14338" width="12.28515625" customWidth="1"/>
    <col min="14339" max="14339" width="10.42578125" customWidth="1"/>
    <col min="14340" max="14345" width="10.7109375" customWidth="1"/>
    <col min="14593" max="14593" width="8.42578125" customWidth="1"/>
    <col min="14594" max="14594" width="12.28515625" customWidth="1"/>
    <col min="14595" max="14595" width="10.42578125" customWidth="1"/>
    <col min="14596" max="14601" width="10.7109375" customWidth="1"/>
    <col min="14849" max="14849" width="8.42578125" customWidth="1"/>
    <col min="14850" max="14850" width="12.28515625" customWidth="1"/>
    <col min="14851" max="14851" width="10.42578125" customWidth="1"/>
    <col min="14852" max="14857" width="10.7109375" customWidth="1"/>
    <col min="15105" max="15105" width="8.42578125" customWidth="1"/>
    <col min="15106" max="15106" width="12.28515625" customWidth="1"/>
    <col min="15107" max="15107" width="10.42578125" customWidth="1"/>
    <col min="15108" max="15113" width="10.7109375" customWidth="1"/>
    <col min="15361" max="15361" width="8.42578125" customWidth="1"/>
    <col min="15362" max="15362" width="12.28515625" customWidth="1"/>
    <col min="15363" max="15363" width="10.42578125" customWidth="1"/>
    <col min="15364" max="15369" width="10.7109375" customWidth="1"/>
    <col min="15617" max="15617" width="8.42578125" customWidth="1"/>
    <col min="15618" max="15618" width="12.28515625" customWidth="1"/>
    <col min="15619" max="15619" width="10.42578125" customWidth="1"/>
    <col min="15620" max="15625" width="10.7109375" customWidth="1"/>
    <col min="15873" max="15873" width="8.42578125" customWidth="1"/>
    <col min="15874" max="15874" width="12.28515625" customWidth="1"/>
    <col min="15875" max="15875" width="10.42578125" customWidth="1"/>
    <col min="15876" max="15881" width="10.7109375" customWidth="1"/>
    <col min="16129" max="16129" width="8.42578125" customWidth="1"/>
    <col min="16130" max="16130" width="12.28515625" customWidth="1"/>
    <col min="16131" max="16131" width="10.42578125" customWidth="1"/>
    <col min="16132" max="16137" width="10.7109375" customWidth="1"/>
  </cols>
  <sheetData>
    <row r="1" spans="2:8" hidden="1" x14ac:dyDescent="0.25"/>
    <row r="2" spans="2:8" hidden="1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2:8" hidden="1" x14ac:dyDescent="0.25">
      <c r="B3" s="1">
        <v>38825</v>
      </c>
      <c r="C3" t="s">
        <v>47</v>
      </c>
      <c r="D3">
        <f>SUM(C15)</f>
        <v>75</v>
      </c>
      <c r="E3">
        <f>SUM(C16)</f>
        <v>65</v>
      </c>
      <c r="F3">
        <f>SUM(C17)</f>
        <v>20</v>
      </c>
      <c r="G3">
        <f>ROUND(+(D3-E3)/LN((D3-F3)/(E3-F3)),1)</f>
        <v>49.8</v>
      </c>
      <c r="H3">
        <f>ROUND(1/((LN((D3-F3)/(E3-F3))*49.33)/(D3-E3))^1.28,2)</f>
        <v>1.01</v>
      </c>
    </row>
    <row r="4" spans="2:8" hidden="1" x14ac:dyDescent="0.25">
      <c r="B4" t="s">
        <v>8</v>
      </c>
      <c r="H4">
        <f>ROUND(((LN((D3-F3)/(E3-F3))*49.33)/(D3-E3))^1.28,2)</f>
        <v>0.99</v>
      </c>
    </row>
    <row r="5" spans="2:8" hidden="1" x14ac:dyDescent="0.25"/>
    <row r="6" spans="2:8" hidden="1" x14ac:dyDescent="0.25">
      <c r="D6" t="s">
        <v>39</v>
      </c>
    </row>
    <row r="7" spans="2:8" hidden="1" x14ac:dyDescent="0.25">
      <c r="C7" t="s">
        <v>10</v>
      </c>
      <c r="D7" s="85">
        <v>14.548</v>
      </c>
    </row>
    <row r="8" spans="2:8" hidden="1" x14ac:dyDescent="0.25">
      <c r="C8" t="s">
        <v>11</v>
      </c>
      <c r="D8" s="86">
        <v>0.64946999999999999</v>
      </c>
      <c r="E8" s="2"/>
    </row>
    <row r="9" spans="2:8" ht="15.75" hidden="1" thickBot="1" x14ac:dyDescent="0.3">
      <c r="C9" t="s">
        <v>12</v>
      </c>
      <c r="D9" s="87">
        <v>1.256</v>
      </c>
      <c r="E9" s="2"/>
    </row>
    <row r="10" spans="2:8" ht="15.75" hidden="1" thickBot="1" x14ac:dyDescent="0.3">
      <c r="C10" t="s">
        <v>13</v>
      </c>
      <c r="D10" s="88">
        <v>9.2469999999999997E-2</v>
      </c>
      <c r="E10" s="2" t="s">
        <v>14</v>
      </c>
    </row>
    <row r="11" spans="2:8" hidden="1" x14ac:dyDescent="0.25">
      <c r="C11" t="s">
        <v>15</v>
      </c>
      <c r="D11" s="3">
        <v>0</v>
      </c>
      <c r="E11" s="2"/>
    </row>
    <row r="12" spans="2:8" ht="19.5" customHeight="1" x14ac:dyDescent="0.25">
      <c r="B12" s="26" t="s">
        <v>44</v>
      </c>
      <c r="C12" s="26"/>
      <c r="D12" s="26"/>
      <c r="E12" s="27"/>
      <c r="F12" s="28"/>
      <c r="H12" s="2"/>
    </row>
    <row r="13" spans="2:8" ht="12.75" customHeight="1" x14ac:dyDescent="0.25">
      <c r="B13" s="61" t="s">
        <v>16</v>
      </c>
      <c r="C13" s="62"/>
      <c r="D13" s="62"/>
      <c r="E13" s="62"/>
      <c r="F13" s="62"/>
      <c r="H13" s="2"/>
    </row>
    <row r="14" spans="2:8" ht="39.75" customHeight="1" thickBot="1" x14ac:dyDescent="0.3">
      <c r="B14" s="6"/>
      <c r="C14" s="6"/>
      <c r="D14" s="2"/>
      <c r="E14" s="2"/>
      <c r="F14" s="7"/>
      <c r="G14" s="2"/>
      <c r="H14" s="2"/>
    </row>
    <row r="15" spans="2:8" ht="21" thickBot="1" x14ac:dyDescent="0.35">
      <c r="B15" s="8" t="s">
        <v>2</v>
      </c>
      <c r="C15" s="84">
        <v>75</v>
      </c>
      <c r="D15" s="9" t="s">
        <v>17</v>
      </c>
      <c r="E15" s="2" t="s">
        <v>18</v>
      </c>
      <c r="F15" s="2"/>
      <c r="G15" s="2"/>
      <c r="H15" s="2"/>
    </row>
    <row r="16" spans="2:8" ht="21" thickBot="1" x14ac:dyDescent="0.35">
      <c r="B16" s="10" t="s">
        <v>3</v>
      </c>
      <c r="C16" s="84">
        <v>65</v>
      </c>
      <c r="D16" s="11" t="s">
        <v>17</v>
      </c>
      <c r="E16" s="2" t="s">
        <v>19</v>
      </c>
      <c r="F16" s="2"/>
      <c r="G16" s="2">
        <f>K19</f>
        <v>0</v>
      </c>
      <c r="H16" s="2"/>
    </row>
    <row r="17" spans="1:18" ht="21" thickBot="1" x14ac:dyDescent="0.35">
      <c r="B17" s="12" t="s">
        <v>20</v>
      </c>
      <c r="C17" s="84">
        <v>20</v>
      </c>
      <c r="D17" s="13" t="s">
        <v>17</v>
      </c>
      <c r="E17" s="2" t="s">
        <v>5</v>
      </c>
      <c r="F17" s="2"/>
      <c r="G17" s="2">
        <f>G3</f>
        <v>49.8</v>
      </c>
      <c r="H17" s="2"/>
    </row>
    <row r="18" spans="1:18" ht="34.5" customHeight="1" thickBot="1" x14ac:dyDescent="0.45">
      <c r="A18" s="30" t="s">
        <v>39</v>
      </c>
      <c r="B18" s="31"/>
      <c r="C18" s="52"/>
      <c r="D18" s="52"/>
      <c r="E18" s="31"/>
      <c r="F18" s="31"/>
      <c r="G18" s="31"/>
      <c r="H18" s="31"/>
    </row>
    <row r="19" spans="1:18" ht="25.5" customHeight="1" x14ac:dyDescent="0.3">
      <c r="A19" s="32" t="s">
        <v>22</v>
      </c>
      <c r="B19" s="33" t="s">
        <v>23</v>
      </c>
      <c r="C19" s="137" t="s">
        <v>30</v>
      </c>
      <c r="D19" s="138"/>
      <c r="E19" s="138"/>
      <c r="F19" s="138"/>
      <c r="G19" s="138"/>
      <c r="H19" s="139"/>
    </row>
    <row r="20" spans="1:18" ht="15.75" customHeight="1" thickBot="1" x14ac:dyDescent="0.3">
      <c r="A20" s="34" t="s">
        <v>25</v>
      </c>
      <c r="B20" s="35" t="s">
        <v>26</v>
      </c>
      <c r="C20" s="36">
        <v>300</v>
      </c>
      <c r="D20" s="37">
        <v>440</v>
      </c>
      <c r="E20" s="53">
        <v>500</v>
      </c>
      <c r="F20" s="53">
        <v>590</v>
      </c>
      <c r="G20" s="53">
        <v>740</v>
      </c>
      <c r="H20" s="38">
        <v>990</v>
      </c>
      <c r="I20" s="18"/>
      <c r="J20" s="17"/>
      <c r="K20" s="17"/>
      <c r="L20" s="17"/>
    </row>
    <row r="21" spans="1:18" ht="15.75" customHeight="1" x14ac:dyDescent="0.25">
      <c r="A21" s="56">
        <v>1</v>
      </c>
      <c r="B21" s="57">
        <v>45</v>
      </c>
      <c r="C21" s="79">
        <f t="shared" ref="C21:H36" si="0">ROUND((50/49.8*($D$7*(C$20/1000)^$D$8*$G$3^($D$9+$D$10*C$20/1000)*EXP(-$D$11*$B21/C$20)))*$B21/1000,0)*1.025</f>
        <v>46.124999999999993</v>
      </c>
      <c r="D21" s="79">
        <f t="shared" si="0"/>
        <v>62.524999999999991</v>
      </c>
      <c r="E21" s="79">
        <f t="shared" si="0"/>
        <v>69.699999999999989</v>
      </c>
      <c r="F21" s="79">
        <f t="shared" si="0"/>
        <v>79.949999999999989</v>
      </c>
      <c r="G21" s="79">
        <f t="shared" si="0"/>
        <v>98.399999999999991</v>
      </c>
      <c r="H21" s="80">
        <f t="shared" si="0"/>
        <v>129.14999999999998</v>
      </c>
      <c r="I21" s="18"/>
      <c r="J21" s="17"/>
      <c r="K21" s="17"/>
      <c r="L21" s="17"/>
    </row>
    <row r="22" spans="1:18" s="66" customFormat="1" ht="12.75" customHeight="1" x14ac:dyDescent="0.25">
      <c r="A22" s="34">
        <v>10</v>
      </c>
      <c r="B22" s="35">
        <v>450</v>
      </c>
      <c r="C22" s="40">
        <f t="shared" si="0"/>
        <v>465.34999999999997</v>
      </c>
      <c r="D22" s="40">
        <f t="shared" si="0"/>
        <v>627.29999999999995</v>
      </c>
      <c r="E22" s="40">
        <f t="shared" si="0"/>
        <v>696.99999999999989</v>
      </c>
      <c r="F22" s="40">
        <f t="shared" si="0"/>
        <v>801.55</v>
      </c>
      <c r="G22" s="40">
        <f t="shared" si="0"/>
        <v>979.89999999999986</v>
      </c>
      <c r="H22" s="41">
        <f t="shared" si="0"/>
        <v>1296.625</v>
      </c>
      <c r="I22" s="99"/>
      <c r="J22" s="67"/>
      <c r="K22" s="67"/>
      <c r="L22" s="67"/>
      <c r="P22"/>
      <c r="Q22"/>
      <c r="R22"/>
    </row>
    <row r="23" spans="1:18" s="66" customFormat="1" ht="12.75" customHeight="1" x14ac:dyDescent="0.2">
      <c r="A23" s="42">
        <v>12</v>
      </c>
      <c r="B23" s="43">
        <v>540</v>
      </c>
      <c r="C23" s="45">
        <f t="shared" si="0"/>
        <v>558.625</v>
      </c>
      <c r="D23" s="45">
        <f t="shared" si="0"/>
        <v>753.37499999999989</v>
      </c>
      <c r="E23" s="45">
        <f t="shared" si="0"/>
        <v>836.4</v>
      </c>
      <c r="F23" s="45">
        <f t="shared" si="0"/>
        <v>961.44999999999993</v>
      </c>
      <c r="G23" s="45">
        <f t="shared" si="0"/>
        <v>1176.6999999999998</v>
      </c>
      <c r="H23" s="46">
        <f t="shared" si="0"/>
        <v>1555.9499999999998</v>
      </c>
      <c r="I23" s="99"/>
      <c r="J23" s="67"/>
      <c r="K23" s="67"/>
      <c r="L23" s="67"/>
    </row>
    <row r="24" spans="1:18" s="66" customFormat="1" ht="12.75" customHeight="1" x14ac:dyDescent="0.2">
      <c r="A24" s="34">
        <v>14</v>
      </c>
      <c r="B24" s="35">
        <v>630</v>
      </c>
      <c r="C24" s="40">
        <f t="shared" si="0"/>
        <v>650.875</v>
      </c>
      <c r="D24" s="40">
        <f t="shared" si="0"/>
        <v>878.42499999999995</v>
      </c>
      <c r="E24" s="40">
        <f t="shared" si="0"/>
        <v>975.8</v>
      </c>
      <c r="F24" s="40">
        <f t="shared" si="0"/>
        <v>1122.375</v>
      </c>
      <c r="G24" s="40">
        <f t="shared" si="0"/>
        <v>1372.4749999999999</v>
      </c>
      <c r="H24" s="41">
        <f>ROUND((50/49.8*($D$7*(H$20/1000)^$D$8*$G$3^($D$9+$D$10*H$20/1000)*EXP(-$D$11*$B24/H$20)))*$B24/1000,0)*1.025</f>
        <v>1815.2749999999999</v>
      </c>
      <c r="I24" s="99"/>
      <c r="J24" s="67"/>
      <c r="K24" s="67"/>
      <c r="L24" s="67"/>
    </row>
    <row r="25" spans="1:18" s="66" customFormat="1" ht="12.75" customHeight="1" x14ac:dyDescent="0.2">
      <c r="A25" s="42">
        <v>16</v>
      </c>
      <c r="B25" s="43">
        <v>720</v>
      </c>
      <c r="C25" s="45">
        <f t="shared" si="0"/>
        <v>744.15</v>
      </c>
      <c r="D25" s="45">
        <f t="shared" si="0"/>
        <v>1004.4999999999999</v>
      </c>
      <c r="E25" s="45">
        <f t="shared" si="0"/>
        <v>1115.1999999999998</v>
      </c>
      <c r="F25" s="45">
        <f t="shared" si="0"/>
        <v>1282.2749999999999</v>
      </c>
      <c r="G25" s="45">
        <f t="shared" si="0"/>
        <v>1568.2499999999998</v>
      </c>
      <c r="H25" s="46">
        <f t="shared" si="0"/>
        <v>2074.6</v>
      </c>
      <c r="I25" s="99"/>
      <c r="J25" s="67"/>
      <c r="K25" s="67"/>
      <c r="L25" s="67"/>
    </row>
    <row r="26" spans="1:18" s="66" customFormat="1" ht="12.75" customHeight="1" x14ac:dyDescent="0.2">
      <c r="A26" s="34">
        <v>18</v>
      </c>
      <c r="B26" s="35">
        <v>810</v>
      </c>
      <c r="C26" s="40">
        <f t="shared" si="0"/>
        <v>837.42499999999995</v>
      </c>
      <c r="D26" s="40">
        <f t="shared" si="0"/>
        <v>1129.55</v>
      </c>
      <c r="E26" s="40">
        <f t="shared" si="0"/>
        <v>1254.5999999999999</v>
      </c>
      <c r="F26" s="40">
        <f t="shared" si="0"/>
        <v>1443.1999999999998</v>
      </c>
      <c r="G26" s="40">
        <f t="shared" si="0"/>
        <v>1765.05</v>
      </c>
      <c r="H26" s="41">
        <f>ROUND((50/49.8*($D$7*(H$20/1000)^$D$8*$G$3^($D$9+$D$10*H$20/1000)*EXP(-$D$11*$B26/H$20)))*$B26/1000,0)*1.025</f>
        <v>2333.9249999999997</v>
      </c>
      <c r="I26" s="99"/>
      <c r="J26" s="67"/>
      <c r="K26" s="67"/>
      <c r="L26" s="67"/>
    </row>
    <row r="27" spans="1:18" s="66" customFormat="1" ht="12.75" customHeight="1" x14ac:dyDescent="0.2">
      <c r="A27" s="42">
        <v>20</v>
      </c>
      <c r="B27" s="43">
        <v>900</v>
      </c>
      <c r="C27" s="45">
        <f t="shared" si="0"/>
        <v>930.69999999999993</v>
      </c>
      <c r="D27" s="45">
        <f t="shared" si="0"/>
        <v>1255.625</v>
      </c>
      <c r="E27" s="45">
        <f t="shared" si="0"/>
        <v>1393.9999999999998</v>
      </c>
      <c r="F27" s="45">
        <f t="shared" si="0"/>
        <v>1603.1</v>
      </c>
      <c r="G27" s="45">
        <f t="shared" si="0"/>
        <v>1960.8249999999998</v>
      </c>
      <c r="H27" s="46">
        <f t="shared" si="0"/>
        <v>2593.25</v>
      </c>
      <c r="I27" s="99"/>
      <c r="J27" s="67"/>
      <c r="K27" s="67"/>
      <c r="L27" s="67"/>
    </row>
    <row r="28" spans="1:18" s="66" customFormat="1" ht="12.75" customHeight="1" x14ac:dyDescent="0.2">
      <c r="A28" s="34">
        <v>22</v>
      </c>
      <c r="B28" s="35">
        <v>990</v>
      </c>
      <c r="C28" s="40">
        <f t="shared" si="0"/>
        <v>1023.9749999999999</v>
      </c>
      <c r="D28" s="40">
        <f t="shared" si="0"/>
        <v>1380.675</v>
      </c>
      <c r="E28" s="40">
        <f t="shared" si="0"/>
        <v>1533.3999999999999</v>
      </c>
      <c r="F28" s="40">
        <f t="shared" si="0"/>
        <v>1764.0249999999999</v>
      </c>
      <c r="G28" s="40">
        <f t="shared" si="0"/>
        <v>2156.6</v>
      </c>
      <c r="H28" s="41">
        <f>ROUND((50/49.8*($D$7*(H$20/1000)^$D$8*$G$3^($D$9+$D$10*H$20/1000)*EXP(-$D$11*$B28/H$20)))*$B28/1000,0)*1.025</f>
        <v>2852.5749999999998</v>
      </c>
      <c r="I28" s="99"/>
      <c r="J28" s="67"/>
      <c r="K28" s="67"/>
      <c r="L28" s="67"/>
    </row>
    <row r="29" spans="1:18" s="66" customFormat="1" ht="12.75" customHeight="1" x14ac:dyDescent="0.2">
      <c r="A29" s="42">
        <v>24</v>
      </c>
      <c r="B29" s="43">
        <v>1080</v>
      </c>
      <c r="C29" s="45">
        <f t="shared" si="0"/>
        <v>1116.2249999999999</v>
      </c>
      <c r="D29" s="45">
        <f t="shared" si="0"/>
        <v>1506.7499999999998</v>
      </c>
      <c r="E29" s="45">
        <f t="shared" si="0"/>
        <v>1672.8</v>
      </c>
      <c r="F29" s="45">
        <f t="shared" si="0"/>
        <v>1923.9249999999997</v>
      </c>
      <c r="G29" s="45">
        <f t="shared" si="0"/>
        <v>2353.3999999999996</v>
      </c>
      <c r="H29" s="46">
        <f t="shared" si="0"/>
        <v>3110.8749999999995</v>
      </c>
      <c r="I29" s="99"/>
      <c r="J29" s="67"/>
      <c r="K29" s="67"/>
      <c r="L29" s="67"/>
    </row>
    <row r="30" spans="1:18" s="66" customFormat="1" ht="12.75" customHeight="1" x14ac:dyDescent="0.2">
      <c r="A30" s="34">
        <v>26</v>
      </c>
      <c r="B30" s="35">
        <v>1170</v>
      </c>
      <c r="C30" s="40">
        <f t="shared" si="0"/>
        <v>1209.5</v>
      </c>
      <c r="D30" s="40">
        <f t="shared" si="0"/>
        <v>1631.8</v>
      </c>
      <c r="E30" s="40">
        <f t="shared" si="0"/>
        <v>1812.1999999999998</v>
      </c>
      <c r="F30" s="40">
        <f t="shared" si="0"/>
        <v>2083.8249999999998</v>
      </c>
      <c r="G30" s="40">
        <f t="shared" si="0"/>
        <v>2549.1749999999997</v>
      </c>
      <c r="H30" s="41">
        <f>ROUND((50/49.8*($D$7*(H$20/1000)^$D$8*$G$3^($D$9+$D$10*H$20/1000)*EXP(-$D$11*$B30/H$20)))*$B30/1000,0)*1.025</f>
        <v>3370.2</v>
      </c>
      <c r="I30" s="99"/>
      <c r="J30" s="67"/>
      <c r="K30" s="67"/>
      <c r="L30" s="67"/>
    </row>
    <row r="31" spans="1:18" s="66" customFormat="1" ht="12.75" customHeight="1" x14ac:dyDescent="0.2">
      <c r="A31" s="42">
        <v>28</v>
      </c>
      <c r="B31" s="43">
        <v>1260</v>
      </c>
      <c r="C31" s="45">
        <f t="shared" si="0"/>
        <v>1302.7749999999999</v>
      </c>
      <c r="D31" s="45">
        <f t="shared" si="0"/>
        <v>1756.85</v>
      </c>
      <c r="E31" s="45">
        <f t="shared" si="0"/>
        <v>1951.6</v>
      </c>
      <c r="F31" s="45">
        <f t="shared" si="0"/>
        <v>2244.75</v>
      </c>
      <c r="G31" s="45">
        <f t="shared" si="0"/>
        <v>2744.95</v>
      </c>
      <c r="H31" s="46">
        <f t="shared" si="0"/>
        <v>3629.5249999999996</v>
      </c>
      <c r="I31" s="99"/>
      <c r="J31" s="67"/>
      <c r="K31" s="67"/>
      <c r="L31" s="67"/>
    </row>
    <row r="32" spans="1:18" s="66" customFormat="1" ht="12.75" customHeight="1" x14ac:dyDescent="0.2">
      <c r="A32" s="34">
        <v>30</v>
      </c>
      <c r="B32" s="35">
        <v>1350</v>
      </c>
      <c r="C32" s="40">
        <f t="shared" si="0"/>
        <v>1396.05</v>
      </c>
      <c r="D32" s="40">
        <f t="shared" si="0"/>
        <v>1882.9249999999997</v>
      </c>
      <c r="E32" s="40">
        <f t="shared" si="0"/>
        <v>2091</v>
      </c>
      <c r="F32" s="40">
        <f t="shared" si="0"/>
        <v>2404.6499999999996</v>
      </c>
      <c r="G32" s="40">
        <f t="shared" si="0"/>
        <v>2940.7249999999999</v>
      </c>
      <c r="H32" s="41">
        <f>ROUND((50/49.8*($D$7*(H$20/1000)^$D$8*$G$3^($D$9+$D$10*H$20/1000)*EXP(-$D$11*$B32/H$20)))*$B32/1000,0)*1.025</f>
        <v>3888.8499999999995</v>
      </c>
      <c r="I32" s="99"/>
      <c r="J32" s="67"/>
      <c r="K32" s="67"/>
      <c r="L32" s="67"/>
    </row>
    <row r="33" spans="1:12" s="66" customFormat="1" ht="12.75" customHeight="1" x14ac:dyDescent="0.2">
      <c r="A33" s="42">
        <v>32</v>
      </c>
      <c r="B33" s="43">
        <v>1440</v>
      </c>
      <c r="C33" s="45">
        <f t="shared" si="0"/>
        <v>1488.3</v>
      </c>
      <c r="D33" s="45">
        <f t="shared" si="0"/>
        <v>2007.9749999999999</v>
      </c>
      <c r="E33" s="45">
        <f t="shared" si="0"/>
        <v>2230.3999999999996</v>
      </c>
      <c r="F33" s="45">
        <f t="shared" si="0"/>
        <v>2565.5749999999998</v>
      </c>
      <c r="G33" s="45">
        <f t="shared" si="0"/>
        <v>3137.5249999999996</v>
      </c>
      <c r="H33" s="46">
        <f t="shared" si="0"/>
        <v>4148.1749999999993</v>
      </c>
      <c r="I33" s="99"/>
      <c r="J33" s="67"/>
      <c r="K33" s="67"/>
      <c r="L33" s="67"/>
    </row>
    <row r="34" spans="1:12" s="66" customFormat="1" ht="12.75" customHeight="1" x14ac:dyDescent="0.2">
      <c r="A34" s="34">
        <v>34</v>
      </c>
      <c r="B34" s="35">
        <v>1530</v>
      </c>
      <c r="C34" s="40">
        <f t="shared" si="0"/>
        <v>1581.5749999999998</v>
      </c>
      <c r="D34" s="40">
        <f t="shared" si="0"/>
        <v>2134.0499999999997</v>
      </c>
      <c r="E34" s="40">
        <f t="shared" si="0"/>
        <v>2369.7999999999997</v>
      </c>
      <c r="F34" s="40">
        <f t="shared" si="0"/>
        <v>2725.4749999999999</v>
      </c>
      <c r="G34" s="40">
        <f t="shared" si="0"/>
        <v>3333.2999999999997</v>
      </c>
      <c r="H34" s="41">
        <f>ROUND((50/49.8*($D$7*(H$20/1000)^$D$8*$G$3^($D$9+$D$10*H$20/1000)*EXP(-$D$11*$B34/H$20)))*$B34/1000,0)*1.025</f>
        <v>4407.5</v>
      </c>
      <c r="I34" s="99"/>
      <c r="J34" s="67"/>
      <c r="K34" s="67"/>
      <c r="L34" s="67"/>
    </row>
    <row r="35" spans="1:12" s="66" customFormat="1" ht="12.75" customHeight="1" x14ac:dyDescent="0.2">
      <c r="A35" s="42">
        <v>36</v>
      </c>
      <c r="B35" s="43">
        <v>1620</v>
      </c>
      <c r="C35" s="45">
        <f t="shared" si="0"/>
        <v>1674.85</v>
      </c>
      <c r="D35" s="45">
        <f t="shared" si="0"/>
        <v>2259.1</v>
      </c>
      <c r="E35" s="45">
        <f t="shared" si="0"/>
        <v>2509.1999999999998</v>
      </c>
      <c r="F35" s="45">
        <f t="shared" si="0"/>
        <v>2885.3749999999995</v>
      </c>
      <c r="G35" s="45">
        <f t="shared" si="0"/>
        <v>3529.0749999999998</v>
      </c>
      <c r="H35" s="46">
        <f t="shared" si="0"/>
        <v>4666.8249999999998</v>
      </c>
      <c r="I35" s="99"/>
      <c r="J35" s="67"/>
      <c r="K35" s="67"/>
      <c r="L35" s="67"/>
    </row>
    <row r="36" spans="1:12" s="66" customFormat="1" ht="12.75" customHeight="1" x14ac:dyDescent="0.2">
      <c r="A36" s="34">
        <v>38</v>
      </c>
      <c r="B36" s="35">
        <v>1710</v>
      </c>
      <c r="C36" s="40">
        <f t="shared" si="0"/>
        <v>1768.1249999999998</v>
      </c>
      <c r="D36" s="40">
        <f t="shared" si="0"/>
        <v>2385.1749999999997</v>
      </c>
      <c r="E36" s="40">
        <f t="shared" si="0"/>
        <v>2648.6</v>
      </c>
      <c r="F36" s="40">
        <f t="shared" si="0"/>
        <v>3046.2999999999997</v>
      </c>
      <c r="G36" s="40">
        <f t="shared" si="0"/>
        <v>3725.8749999999995</v>
      </c>
      <c r="H36" s="41">
        <f>ROUND((50/49.8*($D$7*(H$20/1000)^$D$8*$G$3^($D$9+$D$10*H$20/1000)*EXP(-$D$11*$B36/H$20)))*$B36/1000,0)*1.025</f>
        <v>4926.1499999999996</v>
      </c>
      <c r="I36" s="99"/>
      <c r="J36" s="67"/>
      <c r="K36" s="67"/>
      <c r="L36" s="67"/>
    </row>
    <row r="37" spans="1:12" s="66" customFormat="1" ht="12.75" customHeight="1" x14ac:dyDescent="0.2">
      <c r="A37" s="42">
        <v>40</v>
      </c>
      <c r="B37" s="43">
        <v>1800</v>
      </c>
      <c r="C37" s="45">
        <f t="shared" ref="C37:H47" si="1">ROUND((50/49.8*($D$7*(C$20/1000)^$D$8*$G$3^($D$9+$D$10*C$20/1000)*EXP(-$D$11*$B37/C$20)))*$B37/1000,0)*1.025</f>
        <v>1861.3999999999999</v>
      </c>
      <c r="D37" s="45">
        <f t="shared" si="1"/>
        <v>2510.2249999999999</v>
      </c>
      <c r="E37" s="45">
        <f t="shared" si="1"/>
        <v>2787.9999999999995</v>
      </c>
      <c r="F37" s="45">
        <f t="shared" si="1"/>
        <v>3206.2</v>
      </c>
      <c r="G37" s="45">
        <f t="shared" si="1"/>
        <v>3921.6499999999996</v>
      </c>
      <c r="H37" s="46">
        <f t="shared" si="1"/>
        <v>5185.4749999999995</v>
      </c>
      <c r="I37" s="99"/>
      <c r="J37" s="67"/>
      <c r="K37" s="67"/>
      <c r="L37" s="67"/>
    </row>
    <row r="38" spans="1:12" s="66" customFormat="1" ht="12.75" customHeight="1" x14ac:dyDescent="0.2">
      <c r="A38" s="34">
        <v>42</v>
      </c>
      <c r="B38" s="35">
        <v>1890</v>
      </c>
      <c r="C38" s="40">
        <f t="shared" si="1"/>
        <v>1953.6499999999999</v>
      </c>
      <c r="D38" s="40">
        <f t="shared" si="1"/>
        <v>2636.2999999999997</v>
      </c>
      <c r="E38" s="40">
        <f t="shared" si="1"/>
        <v>2927.3999999999996</v>
      </c>
      <c r="F38" s="40">
        <f t="shared" si="1"/>
        <v>3367.1249999999995</v>
      </c>
      <c r="G38" s="40">
        <f t="shared" si="1"/>
        <v>4117.4249999999993</v>
      </c>
      <c r="H38" s="41">
        <f>ROUND((50/49.8*($D$7*(H$20/1000)^$D$8*$G$3^($D$9+$D$10*H$20/1000)*EXP(-$D$11*$B38/H$20)))*$B38/1000,0)*1.025</f>
        <v>5444.7999999999993</v>
      </c>
      <c r="I38" s="99"/>
      <c r="J38" s="67"/>
      <c r="K38" s="67"/>
      <c r="L38" s="67"/>
    </row>
    <row r="39" spans="1:12" s="66" customFormat="1" ht="12.75" customHeight="1" x14ac:dyDescent="0.2">
      <c r="A39" s="42">
        <v>44</v>
      </c>
      <c r="B39" s="43">
        <v>1980</v>
      </c>
      <c r="C39" s="45">
        <f t="shared" si="1"/>
        <v>2046.9249999999997</v>
      </c>
      <c r="D39" s="45">
        <f t="shared" si="1"/>
        <v>2761.35</v>
      </c>
      <c r="E39" s="45">
        <f t="shared" si="1"/>
        <v>3066.7999999999997</v>
      </c>
      <c r="F39" s="45">
        <f t="shared" si="1"/>
        <v>3527.0249999999996</v>
      </c>
      <c r="G39" s="45">
        <f t="shared" si="1"/>
        <v>4314.2249999999995</v>
      </c>
      <c r="H39" s="46">
        <f t="shared" si="1"/>
        <v>5704.1249999999991</v>
      </c>
      <c r="I39" s="99"/>
      <c r="J39" s="67"/>
      <c r="K39" s="67"/>
      <c r="L39" s="67"/>
    </row>
    <row r="40" spans="1:12" s="66" customFormat="1" ht="12.75" customHeight="1" x14ac:dyDescent="0.2">
      <c r="A40" s="34">
        <v>46</v>
      </c>
      <c r="B40" s="35">
        <v>2070</v>
      </c>
      <c r="C40" s="40">
        <f t="shared" si="1"/>
        <v>2140.1999999999998</v>
      </c>
      <c r="D40" s="40">
        <f t="shared" si="1"/>
        <v>2887.4249999999997</v>
      </c>
      <c r="E40" s="40">
        <f t="shared" si="1"/>
        <v>3205.1749999999997</v>
      </c>
      <c r="F40" s="40">
        <f t="shared" si="1"/>
        <v>3687.95</v>
      </c>
      <c r="G40" s="40">
        <f t="shared" si="1"/>
        <v>4510</v>
      </c>
      <c r="H40" s="41">
        <f>ROUND((50/49.8*($D$7*(H$20/1000)^$D$8*$G$3^($D$9+$D$10*H$20/1000)*EXP(-$D$11*$B40/H$20)))*$B40/1000,0)*1.025</f>
        <v>5963.45</v>
      </c>
      <c r="I40" s="99"/>
      <c r="J40" s="67"/>
      <c r="K40" s="67"/>
      <c r="L40" s="67"/>
    </row>
    <row r="41" spans="1:12" s="66" customFormat="1" ht="12.75" customHeight="1" x14ac:dyDescent="0.2">
      <c r="A41" s="42">
        <v>48</v>
      </c>
      <c r="B41" s="43">
        <v>2160</v>
      </c>
      <c r="C41" s="45">
        <f t="shared" si="1"/>
        <v>2233.4749999999999</v>
      </c>
      <c r="D41" s="45">
        <f t="shared" si="1"/>
        <v>3012.4749999999999</v>
      </c>
      <c r="E41" s="45">
        <f t="shared" si="1"/>
        <v>3344.5749999999998</v>
      </c>
      <c r="F41" s="45">
        <f t="shared" si="1"/>
        <v>3847.8499999999995</v>
      </c>
      <c r="G41" s="45">
        <f t="shared" si="1"/>
        <v>4705.7749999999996</v>
      </c>
      <c r="H41" s="46">
        <f t="shared" si="1"/>
        <v>6222.7749999999996</v>
      </c>
      <c r="I41" s="99"/>
      <c r="J41" s="67"/>
      <c r="K41" s="67"/>
      <c r="L41" s="67"/>
    </row>
    <row r="42" spans="1:12" s="66" customFormat="1" ht="12.75" customHeight="1" x14ac:dyDescent="0.2">
      <c r="A42" s="34">
        <v>50</v>
      </c>
      <c r="B42" s="35">
        <v>2250</v>
      </c>
      <c r="C42" s="40">
        <f t="shared" si="1"/>
        <v>2326.75</v>
      </c>
      <c r="D42" s="40">
        <f t="shared" si="1"/>
        <v>3138.5499999999997</v>
      </c>
      <c r="E42" s="40">
        <f t="shared" si="1"/>
        <v>3483.9749999999999</v>
      </c>
      <c r="F42" s="40">
        <f t="shared" si="1"/>
        <v>4007.7499999999995</v>
      </c>
      <c r="G42" s="40">
        <f t="shared" si="1"/>
        <v>4901.5499999999993</v>
      </c>
      <c r="H42" s="41">
        <f>ROUND((50/49.8*($D$7*(H$20/1000)^$D$8*$G$3^($D$9+$D$10*H$20/1000)*EXP(-$D$11*$B42/H$20)))*$B42/1000,0)*1.025</f>
        <v>6482.0999999999995</v>
      </c>
      <c r="I42" s="99"/>
      <c r="J42" s="67"/>
      <c r="K42" s="67"/>
      <c r="L42" s="67"/>
    </row>
    <row r="43" spans="1:12" s="66" customFormat="1" ht="12.75" customHeight="1" x14ac:dyDescent="0.2">
      <c r="A43" s="42">
        <v>52</v>
      </c>
      <c r="B43" s="43">
        <v>2340</v>
      </c>
      <c r="C43" s="45">
        <f t="shared" si="1"/>
        <v>2419</v>
      </c>
      <c r="D43" s="45">
        <f t="shared" si="1"/>
        <v>3263.6</v>
      </c>
      <c r="E43" s="45">
        <f t="shared" si="1"/>
        <v>3623.3749999999995</v>
      </c>
      <c r="F43" s="45">
        <f t="shared" si="1"/>
        <v>4168.6749999999993</v>
      </c>
      <c r="G43" s="45">
        <f t="shared" si="1"/>
        <v>5098.3499999999995</v>
      </c>
      <c r="H43" s="46">
        <f t="shared" si="1"/>
        <v>6741.4249999999993</v>
      </c>
      <c r="I43" s="99"/>
      <c r="J43" s="67"/>
      <c r="K43" s="67"/>
      <c r="L43" s="67"/>
    </row>
    <row r="44" spans="1:12" s="66" customFormat="1" ht="12.75" customHeight="1" x14ac:dyDescent="0.2">
      <c r="A44" s="34">
        <v>54</v>
      </c>
      <c r="B44" s="35">
        <v>2430</v>
      </c>
      <c r="C44" s="40">
        <f t="shared" si="1"/>
        <v>2512.2749999999996</v>
      </c>
      <c r="D44" s="40">
        <f t="shared" si="1"/>
        <v>3388.6499999999996</v>
      </c>
      <c r="E44" s="40">
        <f t="shared" si="1"/>
        <v>3762.7749999999996</v>
      </c>
      <c r="F44" s="40">
        <f t="shared" si="1"/>
        <v>4328.5749999999998</v>
      </c>
      <c r="G44" s="40">
        <f t="shared" si="1"/>
        <v>5294.1249999999991</v>
      </c>
      <c r="H44" s="41">
        <f>ROUND((50/49.8*($D$7*(H$20/1000)^$D$8*$G$3^($D$9+$D$10*H$20/1000)*EXP(-$D$11*$B44/H$20)))*$B44/1000,0)*1.025</f>
        <v>7000.7499999999991</v>
      </c>
      <c r="I44" s="99"/>
      <c r="J44" s="67"/>
      <c r="K44" s="67"/>
      <c r="L44" s="67"/>
    </row>
    <row r="45" spans="1:12" s="66" customFormat="1" ht="12.75" customHeight="1" x14ac:dyDescent="0.2">
      <c r="A45" s="42">
        <v>56</v>
      </c>
      <c r="B45" s="43">
        <v>2520</v>
      </c>
      <c r="C45" s="45">
        <f t="shared" si="1"/>
        <v>2605.5499999999997</v>
      </c>
      <c r="D45" s="45">
        <f t="shared" si="1"/>
        <v>3514.7249999999999</v>
      </c>
      <c r="E45" s="45">
        <f t="shared" si="1"/>
        <v>3902.1749999999997</v>
      </c>
      <c r="F45" s="45">
        <f t="shared" si="1"/>
        <v>4489.5</v>
      </c>
      <c r="G45" s="45">
        <f t="shared" si="1"/>
        <v>5489.9</v>
      </c>
      <c r="H45" s="46">
        <f t="shared" si="1"/>
        <v>7260.0749999999998</v>
      </c>
      <c r="I45" s="99"/>
      <c r="J45" s="67"/>
      <c r="K45" s="67"/>
      <c r="L45" s="67"/>
    </row>
    <row r="46" spans="1:12" s="66" customFormat="1" ht="12.75" customHeight="1" x14ac:dyDescent="0.2">
      <c r="A46" s="34">
        <v>58</v>
      </c>
      <c r="B46" s="35">
        <v>2610</v>
      </c>
      <c r="C46" s="40">
        <f t="shared" si="1"/>
        <v>2698.8249999999998</v>
      </c>
      <c r="D46" s="40">
        <f t="shared" si="1"/>
        <v>3639.7749999999996</v>
      </c>
      <c r="E46" s="40">
        <f t="shared" si="1"/>
        <v>4041.5749999999998</v>
      </c>
      <c r="F46" s="40">
        <f t="shared" si="1"/>
        <v>4649.3999999999996</v>
      </c>
      <c r="G46" s="40">
        <f t="shared" si="1"/>
        <v>5686.7</v>
      </c>
      <c r="H46" s="41">
        <f>ROUND((50/49.8*($D$7*(H$20/1000)^$D$8*$G$3^($D$9+$D$10*H$20/1000)*EXP(-$D$11*$B46/H$20)))*$B46/1000,0)*1.025</f>
        <v>7519.4</v>
      </c>
      <c r="I46" s="99"/>
      <c r="J46" s="67"/>
      <c r="K46" s="67"/>
      <c r="L46" s="67"/>
    </row>
    <row r="47" spans="1:12" s="66" customFormat="1" ht="12.75" customHeight="1" thickBot="1" x14ac:dyDescent="0.25">
      <c r="A47" s="47">
        <v>60</v>
      </c>
      <c r="B47" s="98">
        <v>2700</v>
      </c>
      <c r="C47" s="50">
        <f t="shared" si="1"/>
        <v>2791.0749999999998</v>
      </c>
      <c r="D47" s="50">
        <f t="shared" si="1"/>
        <v>3765.8499999999995</v>
      </c>
      <c r="E47" s="50">
        <f t="shared" si="1"/>
        <v>4180.9749999999995</v>
      </c>
      <c r="F47" s="50">
        <f t="shared" si="1"/>
        <v>4809.2999999999993</v>
      </c>
      <c r="G47" s="50">
        <f t="shared" si="1"/>
        <v>5882.4749999999995</v>
      </c>
      <c r="H47" s="51">
        <f t="shared" si="1"/>
        <v>7778.7249999999995</v>
      </c>
      <c r="I47" s="99"/>
      <c r="J47" s="67"/>
      <c r="K47" s="67"/>
      <c r="L47" s="67"/>
    </row>
    <row r="48" spans="1:12" s="66" customFormat="1" ht="12.75" customHeight="1" x14ac:dyDescent="0.2">
      <c r="A48" s="100"/>
      <c r="B48" s="100"/>
      <c r="C48" s="65"/>
      <c r="D48" s="65"/>
      <c r="E48" s="65"/>
      <c r="F48" s="65"/>
      <c r="G48" s="65"/>
      <c r="H48" s="65"/>
      <c r="I48" s="99"/>
      <c r="J48" s="67"/>
      <c r="K48" s="67"/>
      <c r="L48" s="67"/>
    </row>
    <row r="49" spans="1:13" s="66" customFormat="1" ht="12.75" customHeight="1" thickBot="1" x14ac:dyDescent="0.25">
      <c r="A49" s="21" t="s">
        <v>27</v>
      </c>
      <c r="B49" s="21"/>
      <c r="C49" s="21"/>
      <c r="D49" s="22"/>
      <c r="F49" s="67"/>
      <c r="G49" s="67"/>
      <c r="H49" s="67"/>
      <c r="I49" s="67"/>
      <c r="J49" s="99"/>
      <c r="K49" s="67"/>
      <c r="L49" s="67"/>
      <c r="M49" s="67"/>
    </row>
    <row r="50" spans="1:13" s="66" customFormat="1" ht="24" customHeight="1" x14ac:dyDescent="0.3">
      <c r="A50" s="101" t="s">
        <v>28</v>
      </c>
      <c r="B50" s="101" t="s">
        <v>29</v>
      </c>
      <c r="C50" s="137" t="s">
        <v>30</v>
      </c>
      <c r="D50" s="138"/>
      <c r="E50" s="138"/>
      <c r="F50" s="138"/>
      <c r="G50" s="138"/>
      <c r="H50" s="139"/>
      <c r="I50" s="93" t="s">
        <v>31</v>
      </c>
      <c r="J50" s="99"/>
      <c r="K50" s="67"/>
      <c r="L50" s="67"/>
      <c r="M50" s="67"/>
    </row>
    <row r="51" spans="1:13" s="66" customFormat="1" ht="18.75" customHeight="1" thickBot="1" x14ac:dyDescent="0.3">
      <c r="A51" s="101" t="s">
        <v>25</v>
      </c>
      <c r="B51" s="101" t="s">
        <v>26</v>
      </c>
      <c r="C51" s="36">
        <v>300</v>
      </c>
      <c r="D51" s="37">
        <v>440</v>
      </c>
      <c r="E51" s="53">
        <v>500</v>
      </c>
      <c r="F51" s="53">
        <v>590</v>
      </c>
      <c r="G51" s="53">
        <v>740</v>
      </c>
      <c r="H51" s="53">
        <v>990</v>
      </c>
      <c r="I51" s="94">
        <v>800</v>
      </c>
      <c r="J51" s="99"/>
      <c r="K51" s="67"/>
      <c r="L51" s="67"/>
      <c r="M51" s="67"/>
    </row>
    <row r="52" spans="1:13" s="66" customFormat="1" ht="18.75" customHeight="1" thickBot="1" x14ac:dyDescent="0.3">
      <c r="A52" s="95">
        <v>15</v>
      </c>
      <c r="B52" s="54">
        <f>SUM(A52*45)</f>
        <v>675</v>
      </c>
      <c r="C52" s="173">
        <f t="shared" ref="C52:H52" si="2">ROUND((50/49.8*($D$7*(C$20/1000)^$D$8*$G$3^($D$9+$D$10*C$20/1000)*EXP(-$D$11*$B52/C$20)))*$B52/1000,0)*1.025</f>
        <v>698.02499999999998</v>
      </c>
      <c r="D52" s="173">
        <f t="shared" si="2"/>
        <v>940.94999999999993</v>
      </c>
      <c r="E52" s="173">
        <f t="shared" si="2"/>
        <v>1045.5</v>
      </c>
      <c r="F52" s="173">
        <f t="shared" si="2"/>
        <v>1202.3249999999998</v>
      </c>
      <c r="G52" s="173">
        <f t="shared" si="2"/>
        <v>1470.8749999999998</v>
      </c>
      <c r="H52" s="173">
        <f t="shared" si="2"/>
        <v>1944.4249999999997</v>
      </c>
      <c r="I52" s="174">
        <f>ROUND((50/49.8*($D$7*(I$51/1000)^$D$8*$G$3^($D$9+$D$10*I$51/1000)*EXP(-$D$11*$B52/I$51)))*$B52/1000,0)*1.025</f>
        <v>1580.55</v>
      </c>
      <c r="J52" s="99"/>
      <c r="K52" s="67"/>
      <c r="L52" s="67"/>
      <c r="M52" s="67"/>
    </row>
    <row r="53" spans="1:13" s="66" customFormat="1" ht="12.75" customHeight="1" x14ac:dyDescent="0.2">
      <c r="B53" s="21" t="s">
        <v>32</v>
      </c>
      <c r="D53" s="90"/>
      <c r="F53" s="67"/>
      <c r="G53" s="67"/>
      <c r="H53" s="67"/>
      <c r="I53" s="24" t="s">
        <v>33</v>
      </c>
      <c r="J53" s="99"/>
      <c r="K53" s="67"/>
      <c r="L53" s="67"/>
      <c r="M53" s="67"/>
    </row>
    <row r="54" spans="1:13" s="66" customFormat="1" ht="12.75" customHeight="1" x14ac:dyDescent="0.2">
      <c r="D54" s="90"/>
      <c r="F54" s="67"/>
      <c r="G54" s="67"/>
      <c r="H54" s="67"/>
      <c r="I54" s="24" t="s">
        <v>34</v>
      </c>
      <c r="J54" s="99"/>
      <c r="K54" s="67"/>
      <c r="L54" s="67"/>
      <c r="M54" s="67"/>
    </row>
    <row r="55" spans="1:13" s="66" customFormat="1" ht="12.75" customHeight="1" x14ac:dyDescent="0.2">
      <c r="A55" s="4" t="s">
        <v>35</v>
      </c>
      <c r="D55" s="90"/>
      <c r="F55" s="67"/>
      <c r="G55" s="67"/>
      <c r="H55" s="67"/>
      <c r="I55" s="67"/>
      <c r="J55" s="99"/>
      <c r="K55" s="67"/>
      <c r="L55" s="67"/>
      <c r="M55" s="67"/>
    </row>
    <row r="56" spans="1:13" s="66" customFormat="1" ht="12.75" customHeight="1" x14ac:dyDescent="0.2">
      <c r="D56" s="90"/>
      <c r="F56" s="67"/>
      <c r="G56" s="67"/>
      <c r="H56" s="67"/>
      <c r="I56" s="67"/>
      <c r="J56" s="99"/>
      <c r="K56" s="67"/>
      <c r="L56" s="67"/>
      <c r="M56" s="67"/>
    </row>
    <row r="57" spans="1:13" s="66" customFormat="1" ht="12.75" customHeight="1" thickBot="1" x14ac:dyDescent="0.3">
      <c r="A57" s="115" t="s">
        <v>36</v>
      </c>
      <c r="B57" s="2"/>
      <c r="C57" s="2"/>
      <c r="D57" s="2"/>
      <c r="E57" s="175"/>
      <c r="F57" s="175"/>
      <c r="G57" s="176"/>
      <c r="H57" s="176"/>
      <c r="I57" s="176"/>
      <c r="J57" s="99"/>
      <c r="K57" s="67"/>
      <c r="L57" s="67"/>
      <c r="M57" s="67"/>
    </row>
    <row r="58" spans="1:13" s="66" customFormat="1" ht="12.75" customHeight="1" thickBot="1" x14ac:dyDescent="0.25">
      <c r="A58" s="177"/>
      <c r="B58" s="178" t="s">
        <v>21</v>
      </c>
      <c r="C58" s="179"/>
      <c r="D58" s="180" t="s">
        <v>37</v>
      </c>
      <c r="E58" s="181"/>
      <c r="F58" s="178" t="s">
        <v>38</v>
      </c>
      <c r="G58" s="179"/>
      <c r="H58" s="180" t="s">
        <v>39</v>
      </c>
      <c r="I58" s="182"/>
      <c r="J58" s="99"/>
      <c r="K58" s="67"/>
      <c r="L58" s="67"/>
      <c r="M58" s="67"/>
    </row>
    <row r="59" spans="1:13" s="66" customFormat="1" ht="12.75" customHeight="1" thickBot="1" x14ac:dyDescent="0.25">
      <c r="A59" s="183" t="s">
        <v>40</v>
      </c>
      <c r="B59" s="184" t="s">
        <v>40</v>
      </c>
      <c r="C59" s="184" t="s">
        <v>41</v>
      </c>
      <c r="D59" s="185" t="s">
        <v>40</v>
      </c>
      <c r="E59" s="185" t="s">
        <v>41</v>
      </c>
      <c r="F59" s="184" t="s">
        <v>40</v>
      </c>
      <c r="G59" s="184" t="s">
        <v>41</v>
      </c>
      <c r="H59" s="185" t="s">
        <v>40</v>
      </c>
      <c r="I59" s="186" t="s">
        <v>41</v>
      </c>
      <c r="J59" s="99"/>
      <c r="K59" s="67"/>
      <c r="L59" s="67"/>
      <c r="M59" s="67"/>
    </row>
    <row r="60" spans="1:13" s="66" customFormat="1" ht="12.75" customHeight="1" thickBot="1" x14ac:dyDescent="0.25">
      <c r="A60" s="187">
        <v>30</v>
      </c>
      <c r="B60" s="188" t="s">
        <v>42</v>
      </c>
      <c r="C60" s="188" t="s">
        <v>42</v>
      </c>
      <c r="D60" s="189" t="s">
        <v>42</v>
      </c>
      <c r="E60" s="189" t="s">
        <v>42</v>
      </c>
      <c r="F60" s="188">
        <v>300</v>
      </c>
      <c r="G60" s="188">
        <v>210</v>
      </c>
      <c r="H60" s="189">
        <v>300</v>
      </c>
      <c r="I60" s="190">
        <v>210</v>
      </c>
      <c r="J60" s="99"/>
      <c r="K60" s="67"/>
      <c r="L60" s="67"/>
      <c r="M60" s="67"/>
    </row>
    <row r="61" spans="1:13" s="66" customFormat="1" ht="12.75" customHeight="1" thickBot="1" x14ac:dyDescent="0.25">
      <c r="A61" s="187">
        <v>44</v>
      </c>
      <c r="B61" s="188">
        <v>440</v>
      </c>
      <c r="C61" s="188">
        <v>355</v>
      </c>
      <c r="D61" s="189" t="s">
        <v>42</v>
      </c>
      <c r="E61" s="189" t="s">
        <v>42</v>
      </c>
      <c r="F61" s="188">
        <v>440</v>
      </c>
      <c r="G61" s="188">
        <v>355</v>
      </c>
      <c r="H61" s="189">
        <v>440</v>
      </c>
      <c r="I61" s="190">
        <v>355</v>
      </c>
      <c r="J61" s="99"/>
      <c r="K61" s="67"/>
      <c r="L61" s="67"/>
      <c r="M61" s="67"/>
    </row>
    <row r="62" spans="1:13" s="66" customFormat="1" ht="12.75" customHeight="1" thickBot="1" x14ac:dyDescent="0.25">
      <c r="A62" s="187">
        <v>50</v>
      </c>
      <c r="B62" s="188">
        <v>500</v>
      </c>
      <c r="C62" s="188">
        <v>415</v>
      </c>
      <c r="D62" s="189" t="s">
        <v>42</v>
      </c>
      <c r="E62" s="189" t="s">
        <v>42</v>
      </c>
      <c r="F62" s="188">
        <v>500</v>
      </c>
      <c r="G62" s="188">
        <v>415</v>
      </c>
      <c r="H62" s="189">
        <v>500</v>
      </c>
      <c r="I62" s="190">
        <v>415</v>
      </c>
      <c r="J62" s="99"/>
      <c r="K62" s="67"/>
      <c r="L62" s="67"/>
      <c r="M62" s="67"/>
    </row>
    <row r="63" spans="1:13" s="66" customFormat="1" ht="12.75" customHeight="1" thickBot="1" x14ac:dyDescent="0.25">
      <c r="A63" s="187">
        <v>59</v>
      </c>
      <c r="B63" s="188">
        <v>590</v>
      </c>
      <c r="C63" s="188">
        <v>505</v>
      </c>
      <c r="D63" s="189">
        <v>590</v>
      </c>
      <c r="E63" s="189">
        <v>505</v>
      </c>
      <c r="F63" s="188">
        <v>590</v>
      </c>
      <c r="G63" s="188">
        <v>505</v>
      </c>
      <c r="H63" s="189">
        <v>590</v>
      </c>
      <c r="I63" s="190">
        <v>505</v>
      </c>
      <c r="J63" s="99"/>
      <c r="K63" s="67"/>
      <c r="L63" s="67"/>
      <c r="M63" s="67"/>
    </row>
    <row r="64" spans="1:13" s="66" customFormat="1" ht="12.75" customHeight="1" thickBot="1" x14ac:dyDescent="0.25">
      <c r="A64" s="187">
        <v>74</v>
      </c>
      <c r="B64" s="188" t="s">
        <v>42</v>
      </c>
      <c r="C64" s="188" t="s">
        <v>42</v>
      </c>
      <c r="D64" s="189">
        <v>740</v>
      </c>
      <c r="E64" s="189">
        <v>655</v>
      </c>
      <c r="F64" s="188">
        <v>740</v>
      </c>
      <c r="G64" s="188">
        <v>655</v>
      </c>
      <c r="H64" s="189">
        <v>740</v>
      </c>
      <c r="I64" s="190">
        <v>655</v>
      </c>
      <c r="J64" s="99"/>
      <c r="K64" s="67"/>
      <c r="L64" s="67"/>
      <c r="M64" s="67"/>
    </row>
    <row r="65" spans="1:13" s="66" customFormat="1" ht="12.75" customHeight="1" thickBot="1" x14ac:dyDescent="0.25">
      <c r="A65" s="191">
        <v>99</v>
      </c>
      <c r="B65" s="192" t="s">
        <v>42</v>
      </c>
      <c r="C65" s="192" t="s">
        <v>42</v>
      </c>
      <c r="D65" s="193">
        <v>990</v>
      </c>
      <c r="E65" s="193">
        <v>905</v>
      </c>
      <c r="F65" s="192">
        <v>990</v>
      </c>
      <c r="G65" s="192">
        <v>905</v>
      </c>
      <c r="H65" s="193">
        <v>990</v>
      </c>
      <c r="I65" s="194">
        <v>905</v>
      </c>
      <c r="J65" s="99"/>
      <c r="K65" s="67"/>
      <c r="L65" s="67"/>
      <c r="M65" s="67"/>
    </row>
    <row r="66" spans="1:13" s="66" customFormat="1" ht="12.75" customHeight="1" thickBot="1" x14ac:dyDescent="0.25">
      <c r="A66" s="195" t="s">
        <v>43</v>
      </c>
      <c r="B66" s="196"/>
      <c r="C66" s="196"/>
      <c r="D66" s="196"/>
      <c r="E66" s="196"/>
      <c r="F66" s="196"/>
      <c r="G66" s="196"/>
      <c r="H66" s="196"/>
      <c r="I66" s="197"/>
      <c r="J66" s="99"/>
      <c r="K66" s="67"/>
      <c r="L66" s="67"/>
      <c r="M66" s="67"/>
    </row>
    <row r="67" spans="1:13" s="66" customFormat="1" ht="12.75" customHeight="1" thickTop="1" x14ac:dyDescent="0.25">
      <c r="A67"/>
      <c r="B67" s="2"/>
      <c r="C67" s="2"/>
      <c r="D67" s="2"/>
      <c r="E67"/>
      <c r="F67"/>
      <c r="G67" s="17"/>
      <c r="H67" s="17"/>
      <c r="I67" s="17"/>
      <c r="J67" s="99"/>
      <c r="K67" s="67"/>
      <c r="L67" s="67"/>
      <c r="M67" s="67"/>
    </row>
    <row r="68" spans="1:13" s="66" customFormat="1" ht="12.75" customHeight="1" x14ac:dyDescent="0.25">
      <c r="A68" s="136"/>
      <c r="B68" s="2"/>
      <c r="C68" s="2"/>
      <c r="D68" s="2"/>
      <c r="E68"/>
      <c r="F68"/>
      <c r="G68" s="17"/>
      <c r="H68" s="17"/>
      <c r="I68" s="17"/>
      <c r="J68" s="99"/>
      <c r="K68" s="67"/>
      <c r="L68" s="67"/>
      <c r="M68" s="67"/>
    </row>
    <row r="69" spans="1:13" s="66" customFormat="1" ht="12.75" customHeight="1" x14ac:dyDescent="0.25">
      <c r="A69" s="136"/>
      <c r="B69" s="2"/>
      <c r="C69" s="2"/>
      <c r="D69" s="2"/>
      <c r="E69"/>
      <c r="F69"/>
      <c r="G69" s="17"/>
      <c r="H69" s="17"/>
      <c r="I69" s="17"/>
      <c r="J69" s="99"/>
      <c r="K69" s="67"/>
      <c r="L69" s="67"/>
      <c r="M69" s="67"/>
    </row>
    <row r="70" spans="1:13" s="66" customFormat="1" ht="12.75" customHeight="1" x14ac:dyDescent="0.25">
      <c r="A70" s="136"/>
      <c r="B70" s="2"/>
      <c r="C70" s="2"/>
      <c r="D70" s="2"/>
      <c r="E70"/>
      <c r="F70"/>
      <c r="G70" s="17"/>
      <c r="H70" s="17"/>
      <c r="I70" s="17"/>
      <c r="J70" s="99"/>
      <c r="K70" s="67"/>
      <c r="L70" s="67"/>
      <c r="M70" s="67"/>
    </row>
    <row r="71" spans="1:13" s="66" customFormat="1" ht="12.75" customHeight="1" x14ac:dyDescent="0.25">
      <c r="A71" s="136"/>
      <c r="B71" s="2"/>
      <c r="C71" s="2"/>
      <c r="D71" s="2"/>
      <c r="E71"/>
      <c r="F71"/>
      <c r="G71" s="17"/>
      <c r="H71" s="17"/>
      <c r="I71" s="17"/>
      <c r="J71" s="99"/>
      <c r="K71" s="67"/>
      <c r="L71" s="67"/>
      <c r="M71" s="67"/>
    </row>
    <row r="72" spans="1:13" s="66" customFormat="1" ht="12.75" customHeight="1" x14ac:dyDescent="0.25">
      <c r="A72" s="136"/>
      <c r="B72" s="2"/>
      <c r="C72" s="2"/>
      <c r="D72" s="2"/>
      <c r="E72"/>
      <c r="F72"/>
      <c r="G72" s="17"/>
      <c r="H72" s="17"/>
      <c r="I72" s="17"/>
      <c r="J72" s="99"/>
      <c r="K72" s="67"/>
      <c r="L72" s="67"/>
      <c r="M72" s="67"/>
    </row>
    <row r="73" spans="1:13" s="66" customFormat="1" ht="12.75" customHeight="1" x14ac:dyDescent="0.25">
      <c r="A73" s="136"/>
      <c r="B73"/>
      <c r="C73"/>
      <c r="D73"/>
      <c r="E73"/>
      <c r="F73" t="s">
        <v>14</v>
      </c>
      <c r="G73" s="17"/>
      <c r="H73" s="17"/>
      <c r="I73" s="17"/>
      <c r="J73" s="99"/>
      <c r="K73" s="67"/>
      <c r="L73" s="67"/>
      <c r="M73" s="67"/>
    </row>
    <row r="74" spans="1:13" s="66" customFormat="1" ht="12.75" customHeight="1" x14ac:dyDescent="0.25">
      <c r="A74" s="136"/>
      <c r="B74" s="2"/>
      <c r="C74" s="2"/>
      <c r="D74" s="2"/>
      <c r="E74"/>
      <c r="F74"/>
      <c r="G74" s="17"/>
      <c r="H74" s="17"/>
      <c r="I74" s="17"/>
      <c r="J74" s="99"/>
      <c r="K74" s="67"/>
      <c r="L74" s="67"/>
      <c r="M74" s="67"/>
    </row>
    <row r="75" spans="1:13" s="66" customFormat="1" ht="12.75" customHeight="1" x14ac:dyDescent="0.25">
      <c r="A75" s="136"/>
      <c r="B75" s="2"/>
      <c r="C75" s="2"/>
      <c r="D75" s="2"/>
      <c r="E75"/>
      <c r="F75"/>
      <c r="G75" s="17"/>
      <c r="H75" s="17"/>
      <c r="I75" s="17"/>
      <c r="J75" s="99"/>
      <c r="K75" s="67"/>
      <c r="L75" s="67"/>
      <c r="M75" s="67"/>
    </row>
    <row r="76" spans="1:13" s="66" customFormat="1" ht="12.75" customHeight="1" x14ac:dyDescent="0.25">
      <c r="A76" s="136"/>
      <c r="B76" s="2"/>
      <c r="C76" s="2"/>
      <c r="D76" s="2"/>
      <c r="E76"/>
      <c r="F76"/>
      <c r="G76" s="17"/>
      <c r="H76" s="17"/>
      <c r="I76" s="17"/>
      <c r="J76" s="99"/>
      <c r="K76" s="67"/>
      <c r="L76" s="67"/>
      <c r="M76" s="67"/>
    </row>
    <row r="77" spans="1:13" s="66" customFormat="1" ht="12.75" customHeight="1" x14ac:dyDescent="0.25">
      <c r="A77" s="136"/>
      <c r="B77" s="2"/>
      <c r="C77" s="2"/>
      <c r="D77" s="2"/>
      <c r="E77"/>
      <c r="F77"/>
      <c r="G77" s="17"/>
      <c r="H77" s="17"/>
      <c r="I77" s="17"/>
      <c r="J77" s="99"/>
      <c r="K77" s="67"/>
      <c r="L77" s="67"/>
      <c r="M77" s="67"/>
    </row>
    <row r="78" spans="1:13" s="66" customFormat="1" ht="12.75" customHeight="1" x14ac:dyDescent="0.25">
      <c r="A78" s="136"/>
      <c r="B78" s="2"/>
      <c r="C78" s="2"/>
      <c r="D78" s="2"/>
      <c r="E78"/>
      <c r="F78"/>
      <c r="G78" s="17"/>
      <c r="H78" s="17"/>
      <c r="I78" s="17"/>
      <c r="J78" s="99"/>
      <c r="K78" s="67"/>
      <c r="L78" s="67"/>
      <c r="M78" s="67"/>
    </row>
    <row r="79" spans="1:13" s="66" customFormat="1" ht="12.75" customHeight="1" x14ac:dyDescent="0.25">
      <c r="A79" s="136"/>
      <c r="B79" s="2"/>
      <c r="C79" s="2"/>
      <c r="D79" s="2"/>
      <c r="E79"/>
      <c r="F79"/>
      <c r="G79" s="17"/>
      <c r="H79" s="17"/>
      <c r="I79" s="17"/>
      <c r="J79" s="99"/>
      <c r="K79" s="67"/>
      <c r="L79" s="67"/>
      <c r="M79" s="67"/>
    </row>
    <row r="80" spans="1:13" s="66" customFormat="1" ht="12.75" customHeight="1" x14ac:dyDescent="0.25">
      <c r="A80" s="136"/>
      <c r="B80" s="2"/>
      <c r="C80" s="2"/>
      <c r="D80" s="2"/>
      <c r="E80"/>
      <c r="F80"/>
      <c r="G80" s="17"/>
      <c r="H80" s="17"/>
      <c r="I80" s="17"/>
      <c r="J80" s="99"/>
      <c r="K80" s="67"/>
      <c r="L80" s="67"/>
      <c r="M80" s="67"/>
    </row>
    <row r="81" spans="1:13" s="66" customFormat="1" ht="12.75" customHeight="1" x14ac:dyDescent="0.25">
      <c r="A81" s="136"/>
      <c r="B81" s="2"/>
      <c r="C81" s="2"/>
      <c r="D81" s="2"/>
      <c r="E81"/>
      <c r="F81"/>
      <c r="G81" s="17"/>
      <c r="H81" s="17"/>
      <c r="I81" s="17"/>
      <c r="J81" s="99"/>
      <c r="K81" s="67"/>
      <c r="L81" s="67"/>
      <c r="M81" s="67"/>
    </row>
    <row r="82" spans="1:13" s="66" customFormat="1" ht="12.75" customHeight="1" x14ac:dyDescent="0.25">
      <c r="A82" s="136"/>
      <c r="B82" s="2"/>
      <c r="C82" s="2"/>
      <c r="D82" s="2"/>
      <c r="E82"/>
      <c r="F82"/>
      <c r="G82" s="17"/>
      <c r="H82" s="17"/>
      <c r="I82" s="17"/>
      <c r="J82" s="99"/>
      <c r="K82" s="67"/>
      <c r="L82" s="67"/>
      <c r="M82" s="67"/>
    </row>
    <row r="83" spans="1:13" s="66" customFormat="1" ht="12.75" customHeight="1" x14ac:dyDescent="0.25">
      <c r="A83" s="136"/>
      <c r="B83" s="2"/>
      <c r="C83" s="2"/>
      <c r="D83" s="2"/>
      <c r="E83"/>
      <c r="F83"/>
      <c r="G83" s="17"/>
      <c r="H83" s="17"/>
      <c r="I83" s="17"/>
      <c r="J83" s="99"/>
      <c r="K83" s="67"/>
      <c r="L83" s="67"/>
      <c r="M83" s="67"/>
    </row>
    <row r="84" spans="1:13" s="66" customFormat="1" ht="12.75" customHeight="1" x14ac:dyDescent="0.25">
      <c r="A84" s="136"/>
      <c r="B84" s="2"/>
      <c r="C84" s="2"/>
      <c r="D84" s="2"/>
      <c r="E84"/>
      <c r="F84"/>
      <c r="G84" s="17"/>
      <c r="H84" s="17"/>
      <c r="I84" s="17"/>
      <c r="J84" s="99"/>
      <c r="K84" s="67"/>
      <c r="L84" s="67"/>
      <c r="M84" s="67"/>
    </row>
    <row r="85" spans="1:13" s="66" customFormat="1" ht="12.75" customHeight="1" x14ac:dyDescent="0.25">
      <c r="A85" s="136"/>
      <c r="B85" s="2"/>
      <c r="C85" s="2"/>
      <c r="D85" s="2"/>
      <c r="E85"/>
      <c r="F85"/>
      <c r="G85" s="17"/>
      <c r="H85" s="17"/>
      <c r="I85" s="17"/>
      <c r="J85" s="99"/>
      <c r="K85" s="67"/>
      <c r="L85" s="67"/>
      <c r="M85" s="67"/>
    </row>
    <row r="86" spans="1:13" s="66" customFormat="1" ht="12.75" customHeight="1" x14ac:dyDescent="0.25">
      <c r="A86" s="136"/>
      <c r="B86" s="2"/>
      <c r="C86" s="2"/>
      <c r="D86" s="2"/>
      <c r="E86"/>
      <c r="F86"/>
      <c r="G86" s="17"/>
      <c r="H86" s="17"/>
      <c r="I86" s="17"/>
      <c r="J86" s="99"/>
      <c r="K86" s="67"/>
      <c r="L86" s="67"/>
      <c r="M86" s="67"/>
    </row>
    <row r="87" spans="1:13" s="66" customFormat="1" ht="12.75" customHeight="1" x14ac:dyDescent="0.25">
      <c r="A87" s="136"/>
      <c r="B87" s="2"/>
      <c r="C87" s="2"/>
      <c r="D87" s="2"/>
      <c r="E87"/>
      <c r="F87"/>
      <c r="G87" s="17"/>
      <c r="H87" s="17"/>
      <c r="I87" s="17"/>
      <c r="J87" s="99"/>
      <c r="K87" s="67"/>
      <c r="L87" s="67"/>
      <c r="M87" s="67"/>
    </row>
    <row r="88" spans="1:13" s="66" customFormat="1" ht="12.75" customHeight="1" x14ac:dyDescent="0.2">
      <c r="D88" s="90"/>
      <c r="F88" s="67"/>
      <c r="G88" s="67"/>
      <c r="H88" s="67"/>
      <c r="I88" s="67"/>
      <c r="J88" s="99"/>
      <c r="K88" s="67"/>
      <c r="L88" s="67"/>
      <c r="M88" s="67"/>
    </row>
    <row r="89" spans="1:13" s="66" customFormat="1" ht="12.75" customHeight="1" x14ac:dyDescent="0.2">
      <c r="D89" s="90"/>
      <c r="F89" s="67"/>
      <c r="G89" s="67"/>
      <c r="H89" s="67"/>
      <c r="I89" s="67"/>
      <c r="J89" s="99"/>
      <c r="K89" s="67"/>
      <c r="L89" s="67"/>
      <c r="M89" s="67"/>
    </row>
    <row r="90" spans="1:13" s="66" customFormat="1" ht="12.75" customHeight="1" x14ac:dyDescent="0.2">
      <c r="D90" s="90"/>
      <c r="F90" s="67"/>
      <c r="G90" s="67"/>
      <c r="H90" s="67"/>
      <c r="I90" s="67"/>
      <c r="J90" s="99"/>
      <c r="K90" s="67"/>
      <c r="L90" s="67"/>
      <c r="M90" s="67"/>
    </row>
    <row r="91" spans="1:13" s="66" customFormat="1" ht="12.75" customHeight="1" x14ac:dyDescent="0.2">
      <c r="D91" s="90"/>
      <c r="F91" s="67"/>
      <c r="G91" s="67"/>
      <c r="H91" s="67"/>
      <c r="I91" s="67"/>
      <c r="J91" s="99"/>
      <c r="K91" s="67"/>
      <c r="L91" s="67"/>
      <c r="M91" s="67"/>
    </row>
    <row r="92" spans="1:13" s="66" customFormat="1" ht="12.75" customHeight="1" x14ac:dyDescent="0.2">
      <c r="D92" s="90"/>
      <c r="F92" s="67"/>
      <c r="G92" s="67"/>
      <c r="H92" s="67"/>
      <c r="I92" s="67"/>
      <c r="J92" s="99"/>
      <c r="K92" s="67"/>
      <c r="L92" s="67"/>
      <c r="M92" s="67"/>
    </row>
    <row r="93" spans="1:13" s="66" customFormat="1" ht="12.75" customHeight="1" x14ac:dyDescent="0.2">
      <c r="D93" s="90"/>
      <c r="F93" s="67"/>
      <c r="G93" s="67"/>
      <c r="H93" s="67"/>
      <c r="I93" s="67"/>
      <c r="J93" s="99"/>
      <c r="K93" s="67"/>
      <c r="L93" s="67"/>
      <c r="M93" s="67"/>
    </row>
    <row r="94" spans="1:13" s="66" customFormat="1" ht="12.75" customHeight="1" x14ac:dyDescent="0.2">
      <c r="D94" s="90"/>
      <c r="F94" s="67"/>
      <c r="G94" s="67"/>
      <c r="H94" s="67"/>
      <c r="I94" s="67"/>
      <c r="J94" s="99"/>
      <c r="K94" s="67"/>
      <c r="L94" s="67"/>
      <c r="M94" s="67"/>
    </row>
    <row r="95" spans="1:13" s="66" customFormat="1" ht="12.75" customHeight="1" x14ac:dyDescent="0.2">
      <c r="D95" s="90"/>
      <c r="F95" s="67"/>
      <c r="G95" s="67"/>
      <c r="H95" s="67"/>
      <c r="I95" s="67"/>
      <c r="J95" s="99"/>
      <c r="K95" s="67"/>
      <c r="L95" s="67"/>
      <c r="M95" s="67"/>
    </row>
    <row r="96" spans="1:13" s="66" customFormat="1" ht="12.75" customHeight="1" x14ac:dyDescent="0.2">
      <c r="D96" s="90"/>
      <c r="F96" s="67"/>
      <c r="G96" s="67"/>
      <c r="H96" s="67"/>
      <c r="I96" s="67"/>
      <c r="J96" s="99"/>
      <c r="K96" s="67"/>
      <c r="L96" s="67"/>
      <c r="M96" s="67"/>
    </row>
    <row r="97" spans="4:13" s="66" customFormat="1" ht="12.75" customHeight="1" x14ac:dyDescent="0.2">
      <c r="D97" s="90"/>
      <c r="F97" s="67"/>
      <c r="G97" s="67"/>
      <c r="H97" s="67"/>
      <c r="I97" s="67"/>
      <c r="J97" s="99"/>
      <c r="K97" s="67"/>
      <c r="L97" s="67"/>
      <c r="M97" s="67"/>
    </row>
    <row r="98" spans="4:13" s="66" customFormat="1" ht="12.75" customHeight="1" x14ac:dyDescent="0.2">
      <c r="D98" s="90"/>
      <c r="F98" s="67"/>
      <c r="G98" s="67"/>
      <c r="H98" s="67"/>
      <c r="I98" s="67"/>
      <c r="J98" s="99"/>
      <c r="K98" s="67"/>
      <c r="L98" s="67"/>
      <c r="M98" s="67"/>
    </row>
    <row r="99" spans="4:13" s="66" customFormat="1" ht="12.75" customHeight="1" x14ac:dyDescent="0.2">
      <c r="D99" s="90"/>
      <c r="F99" s="67"/>
      <c r="G99" s="67"/>
      <c r="H99" s="67"/>
      <c r="I99" s="67"/>
      <c r="J99" s="99"/>
      <c r="K99" s="67"/>
      <c r="L99" s="67"/>
      <c r="M99" s="67"/>
    </row>
    <row r="100" spans="4:13" s="66" customFormat="1" ht="12.75" customHeight="1" x14ac:dyDescent="0.2">
      <c r="D100" s="90"/>
      <c r="F100" s="67"/>
      <c r="G100" s="67"/>
      <c r="H100" s="67"/>
      <c r="I100" s="67"/>
      <c r="J100" s="99"/>
      <c r="K100" s="67"/>
      <c r="L100" s="67"/>
      <c r="M100" s="67"/>
    </row>
    <row r="101" spans="4:13" s="66" customFormat="1" ht="12.75" customHeight="1" x14ac:dyDescent="0.2">
      <c r="D101" s="90"/>
      <c r="F101" s="67"/>
      <c r="G101" s="67"/>
      <c r="H101" s="67"/>
      <c r="I101" s="67"/>
      <c r="J101" s="99"/>
      <c r="K101" s="67"/>
      <c r="L101" s="67"/>
      <c r="M101" s="67"/>
    </row>
    <row r="102" spans="4:13" s="66" customFormat="1" ht="12.75" customHeight="1" x14ac:dyDescent="0.2">
      <c r="D102" s="90"/>
      <c r="F102" s="67"/>
      <c r="G102" s="67"/>
      <c r="H102" s="67"/>
      <c r="I102" s="67"/>
      <c r="J102" s="99"/>
      <c r="K102" s="67"/>
      <c r="L102" s="67"/>
      <c r="M102" s="67"/>
    </row>
    <row r="103" spans="4:13" s="66" customFormat="1" ht="12.75" customHeight="1" x14ac:dyDescent="0.2">
      <c r="D103" s="90"/>
      <c r="F103" s="67"/>
      <c r="G103" s="67"/>
      <c r="H103" s="67"/>
      <c r="I103" s="67"/>
      <c r="J103" s="99"/>
      <c r="K103" s="67"/>
      <c r="L103" s="67"/>
      <c r="M103" s="67"/>
    </row>
    <row r="104" spans="4:13" s="66" customFormat="1" ht="12.75" customHeight="1" x14ac:dyDescent="0.2">
      <c r="D104" s="90"/>
      <c r="F104" s="67"/>
      <c r="G104" s="67"/>
      <c r="H104" s="67"/>
      <c r="I104" s="67"/>
      <c r="J104" s="99"/>
      <c r="K104" s="67"/>
      <c r="L104" s="67"/>
      <c r="M104" s="67"/>
    </row>
    <row r="105" spans="4:13" s="66" customFormat="1" ht="12.75" customHeight="1" x14ac:dyDescent="0.2">
      <c r="D105" s="90"/>
      <c r="F105" s="67"/>
      <c r="G105" s="67"/>
      <c r="H105" s="67"/>
      <c r="I105" s="67"/>
      <c r="J105" s="99"/>
      <c r="K105" s="67"/>
      <c r="L105" s="67"/>
      <c r="M105" s="67"/>
    </row>
    <row r="106" spans="4:13" s="66" customFormat="1" ht="12.75" customHeight="1" x14ac:dyDescent="0.2">
      <c r="D106" s="90"/>
      <c r="F106" s="67"/>
      <c r="G106" s="67"/>
      <c r="H106" s="67"/>
      <c r="I106" s="67"/>
      <c r="J106" s="99"/>
      <c r="K106" s="67"/>
      <c r="L106" s="67"/>
      <c r="M106" s="67"/>
    </row>
    <row r="107" spans="4:13" s="66" customFormat="1" ht="12.75" customHeight="1" x14ac:dyDescent="0.2">
      <c r="D107" s="90"/>
      <c r="F107" s="67"/>
      <c r="G107" s="67"/>
      <c r="H107" s="67"/>
      <c r="I107" s="67"/>
      <c r="J107" s="99"/>
      <c r="K107" s="67"/>
      <c r="L107" s="67"/>
      <c r="M107" s="67"/>
    </row>
    <row r="108" spans="4:13" s="66" customFormat="1" ht="12.75" customHeight="1" x14ac:dyDescent="0.2">
      <c r="D108" s="90"/>
      <c r="F108" s="67"/>
      <c r="G108" s="67"/>
      <c r="H108" s="67"/>
      <c r="I108" s="67"/>
      <c r="J108" s="99"/>
      <c r="K108" s="67"/>
      <c r="L108" s="67"/>
      <c r="M108" s="67"/>
    </row>
    <row r="109" spans="4:13" s="66" customFormat="1" ht="12.75" customHeight="1" x14ac:dyDescent="0.2">
      <c r="D109" s="90"/>
      <c r="F109" s="67"/>
      <c r="G109" s="67"/>
      <c r="H109" s="67"/>
      <c r="I109" s="67"/>
      <c r="J109" s="99"/>
      <c r="K109" s="67"/>
      <c r="L109" s="67"/>
      <c r="M109" s="67"/>
    </row>
    <row r="110" spans="4:13" s="66" customFormat="1" ht="12.75" customHeight="1" x14ac:dyDescent="0.2">
      <c r="D110" s="90"/>
      <c r="F110" s="67"/>
      <c r="G110" s="67"/>
      <c r="H110" s="67"/>
      <c r="I110" s="67"/>
      <c r="J110" s="99"/>
      <c r="K110" s="67"/>
      <c r="L110" s="67"/>
      <c r="M110" s="67"/>
    </row>
    <row r="111" spans="4:13" s="66" customFormat="1" ht="12.75" customHeight="1" x14ac:dyDescent="0.2">
      <c r="D111" s="90"/>
      <c r="F111" s="67"/>
      <c r="G111" s="67"/>
      <c r="H111" s="67"/>
      <c r="I111" s="67"/>
      <c r="J111" s="99"/>
      <c r="K111" s="67"/>
      <c r="L111" s="67"/>
      <c r="M111" s="67"/>
    </row>
    <row r="112" spans="4:13" s="66" customFormat="1" ht="12.75" customHeight="1" x14ac:dyDescent="0.2">
      <c r="D112" s="90"/>
      <c r="F112" s="67"/>
      <c r="G112" s="67"/>
      <c r="H112" s="67"/>
      <c r="I112" s="67"/>
      <c r="J112" s="99"/>
      <c r="K112" s="67"/>
      <c r="L112" s="67"/>
      <c r="M112" s="67"/>
    </row>
    <row r="113" spans="4:13" s="66" customFormat="1" ht="12.75" customHeight="1" x14ac:dyDescent="0.2">
      <c r="D113" s="90"/>
      <c r="F113" s="67"/>
      <c r="G113" s="67"/>
      <c r="H113" s="67"/>
      <c r="I113" s="67"/>
      <c r="J113" s="99"/>
      <c r="K113" s="67"/>
      <c r="L113" s="67"/>
      <c r="M113" s="67"/>
    </row>
    <row r="114" spans="4:13" s="66" customFormat="1" ht="12.75" customHeight="1" x14ac:dyDescent="0.2">
      <c r="D114" s="90"/>
      <c r="F114" s="67"/>
      <c r="G114" s="67"/>
      <c r="H114" s="67"/>
      <c r="I114" s="67"/>
      <c r="J114" s="99"/>
      <c r="K114" s="67"/>
      <c r="L114" s="67"/>
      <c r="M114" s="67"/>
    </row>
    <row r="115" spans="4:13" s="66" customFormat="1" ht="12.75" customHeight="1" x14ac:dyDescent="0.2">
      <c r="D115" s="90"/>
      <c r="F115" s="67"/>
      <c r="G115" s="67"/>
      <c r="H115" s="67"/>
      <c r="I115" s="67"/>
      <c r="J115" s="99"/>
      <c r="K115" s="67"/>
      <c r="L115" s="67"/>
      <c r="M115" s="67"/>
    </row>
    <row r="116" spans="4:13" s="66" customFormat="1" ht="12.75" customHeight="1" x14ac:dyDescent="0.2">
      <c r="D116" s="90"/>
      <c r="F116" s="67"/>
      <c r="G116" s="67"/>
      <c r="H116" s="67"/>
      <c r="I116" s="67"/>
      <c r="J116" s="99"/>
      <c r="K116" s="67"/>
      <c r="L116" s="67"/>
      <c r="M116" s="67"/>
    </row>
    <row r="117" spans="4:13" s="66" customFormat="1" ht="12.75" customHeight="1" x14ac:dyDescent="0.2">
      <c r="D117" s="90"/>
      <c r="F117" s="67"/>
      <c r="G117" s="67"/>
      <c r="H117" s="67"/>
      <c r="I117" s="67"/>
      <c r="J117" s="99"/>
      <c r="K117" s="67"/>
      <c r="L117" s="67"/>
      <c r="M117" s="67"/>
    </row>
    <row r="118" spans="4:13" s="66" customFormat="1" ht="12.75" customHeight="1" x14ac:dyDescent="0.2">
      <c r="D118" s="90"/>
      <c r="F118" s="67"/>
      <c r="G118" s="67"/>
      <c r="H118" s="67"/>
      <c r="I118" s="67"/>
      <c r="J118" s="99"/>
      <c r="K118" s="67"/>
      <c r="L118" s="67"/>
      <c r="M118" s="67"/>
    </row>
    <row r="119" spans="4:13" s="66" customFormat="1" ht="12.75" customHeight="1" x14ac:dyDescent="0.2">
      <c r="D119" s="90"/>
      <c r="F119" s="67"/>
      <c r="G119" s="67"/>
      <c r="H119" s="67"/>
      <c r="I119" s="67"/>
      <c r="J119" s="99"/>
      <c r="K119" s="67"/>
      <c r="L119" s="67"/>
      <c r="M119" s="67"/>
    </row>
    <row r="120" spans="4:13" s="66" customFormat="1" ht="12.75" customHeight="1" x14ac:dyDescent="0.2">
      <c r="D120" s="90"/>
      <c r="F120" s="67"/>
      <c r="G120" s="67"/>
      <c r="H120" s="67"/>
      <c r="I120" s="67"/>
      <c r="J120" s="99"/>
      <c r="K120" s="67"/>
      <c r="L120" s="67"/>
      <c r="M120" s="67"/>
    </row>
    <row r="121" spans="4:13" s="66" customFormat="1" ht="12.75" customHeight="1" x14ac:dyDescent="0.2">
      <c r="D121" s="90"/>
      <c r="F121" s="67"/>
      <c r="G121" s="67"/>
      <c r="H121" s="67"/>
      <c r="I121" s="67"/>
      <c r="J121" s="99"/>
      <c r="K121" s="67"/>
      <c r="L121" s="67"/>
      <c r="M121" s="67"/>
    </row>
    <row r="122" spans="4:13" s="66" customFormat="1" ht="12.75" customHeight="1" x14ac:dyDescent="0.2">
      <c r="D122" s="90"/>
      <c r="F122" s="67"/>
      <c r="G122" s="67"/>
      <c r="H122" s="67"/>
      <c r="I122" s="67"/>
      <c r="J122" s="99"/>
      <c r="K122" s="67"/>
      <c r="L122" s="67"/>
      <c r="M122" s="67"/>
    </row>
    <row r="123" spans="4:13" s="66" customFormat="1" ht="12.75" customHeight="1" x14ac:dyDescent="0.2">
      <c r="D123" s="90"/>
      <c r="F123" s="67"/>
      <c r="G123" s="67"/>
      <c r="H123" s="67"/>
      <c r="I123" s="67"/>
      <c r="J123" s="99"/>
      <c r="K123" s="67"/>
      <c r="L123" s="67"/>
      <c r="M123" s="67"/>
    </row>
    <row r="124" spans="4:13" s="66" customFormat="1" ht="12.75" customHeight="1" x14ac:dyDescent="0.2">
      <c r="D124" s="90"/>
      <c r="F124" s="67"/>
      <c r="G124" s="67"/>
      <c r="H124" s="67"/>
      <c r="I124" s="67"/>
      <c r="J124" s="99"/>
      <c r="K124" s="67"/>
      <c r="L124" s="67"/>
      <c r="M124" s="67"/>
    </row>
    <row r="125" spans="4:13" s="66" customFormat="1" ht="12.75" customHeight="1" x14ac:dyDescent="0.2">
      <c r="D125" s="90"/>
      <c r="F125" s="67"/>
      <c r="G125" s="67"/>
      <c r="H125" s="67"/>
      <c r="I125" s="67"/>
      <c r="J125" s="99"/>
      <c r="K125" s="67"/>
      <c r="L125" s="67"/>
      <c r="M125" s="67"/>
    </row>
    <row r="126" spans="4:13" s="66" customFormat="1" ht="12.75" customHeight="1" x14ac:dyDescent="0.2">
      <c r="D126" s="90"/>
      <c r="F126" s="67"/>
      <c r="G126" s="67"/>
      <c r="H126" s="67"/>
      <c r="I126" s="67"/>
      <c r="J126" s="99"/>
      <c r="K126" s="67"/>
      <c r="L126" s="67"/>
      <c r="M126" s="67"/>
    </row>
    <row r="127" spans="4:13" s="66" customFormat="1" ht="12.75" customHeight="1" x14ac:dyDescent="0.2">
      <c r="D127" s="90"/>
      <c r="F127" s="67"/>
      <c r="G127" s="67"/>
      <c r="H127" s="67"/>
      <c r="I127" s="67"/>
      <c r="J127" s="99"/>
      <c r="K127" s="67"/>
      <c r="L127" s="67"/>
      <c r="M127" s="67"/>
    </row>
    <row r="128" spans="4:13" s="66" customFormat="1" ht="12.75" customHeight="1" x14ac:dyDescent="0.2">
      <c r="D128" s="90"/>
      <c r="F128" s="67"/>
      <c r="G128" s="67"/>
      <c r="H128" s="67"/>
      <c r="I128" s="67"/>
      <c r="J128" s="99"/>
      <c r="K128" s="67"/>
      <c r="L128" s="67"/>
      <c r="M128" s="67"/>
    </row>
    <row r="129" spans="4:13" s="66" customFormat="1" ht="12.75" customHeight="1" x14ac:dyDescent="0.2">
      <c r="D129" s="90"/>
      <c r="F129" s="67"/>
      <c r="G129" s="67"/>
      <c r="H129" s="67"/>
      <c r="I129" s="67"/>
      <c r="J129" s="99"/>
      <c r="K129" s="67"/>
      <c r="L129" s="67"/>
      <c r="M129" s="67"/>
    </row>
    <row r="130" spans="4:13" s="66" customFormat="1" ht="12.75" customHeight="1" x14ac:dyDescent="0.2">
      <c r="D130" s="90"/>
      <c r="F130" s="67"/>
      <c r="G130" s="67"/>
      <c r="H130" s="67"/>
      <c r="I130" s="67"/>
      <c r="J130" s="99"/>
      <c r="K130" s="67"/>
      <c r="L130" s="67"/>
      <c r="M130" s="67"/>
    </row>
    <row r="131" spans="4:13" s="66" customFormat="1" ht="12.75" customHeight="1" x14ac:dyDescent="0.2">
      <c r="D131" s="90"/>
      <c r="F131" s="67"/>
      <c r="G131" s="67"/>
      <c r="H131" s="67"/>
      <c r="I131" s="67"/>
      <c r="J131" s="99"/>
      <c r="K131" s="67"/>
      <c r="L131" s="67"/>
      <c r="M131" s="67"/>
    </row>
    <row r="132" spans="4:13" s="66" customFormat="1" ht="12.75" customHeight="1" x14ac:dyDescent="0.2">
      <c r="D132" s="90"/>
      <c r="F132" s="67"/>
      <c r="G132" s="67"/>
      <c r="H132" s="67"/>
      <c r="I132" s="67"/>
      <c r="J132" s="99"/>
      <c r="K132" s="67"/>
      <c r="L132" s="67"/>
      <c r="M132" s="67"/>
    </row>
    <row r="133" spans="4:13" s="66" customFormat="1" ht="12.75" customHeight="1" x14ac:dyDescent="0.2">
      <c r="D133" s="90"/>
      <c r="F133" s="67"/>
      <c r="G133" s="67"/>
      <c r="H133" s="67"/>
      <c r="I133" s="67"/>
      <c r="J133" s="99"/>
      <c r="K133" s="67"/>
      <c r="L133" s="67"/>
      <c r="M133" s="67"/>
    </row>
    <row r="134" spans="4:13" s="66" customFormat="1" ht="12.75" customHeight="1" x14ac:dyDescent="0.2">
      <c r="D134" s="90"/>
      <c r="F134" s="67"/>
      <c r="G134" s="67"/>
      <c r="H134" s="67"/>
      <c r="I134" s="67"/>
      <c r="J134" s="99"/>
      <c r="K134" s="67"/>
      <c r="L134" s="67"/>
      <c r="M134" s="67"/>
    </row>
    <row r="135" spans="4:13" s="66" customFormat="1" ht="12.75" customHeight="1" x14ac:dyDescent="0.2">
      <c r="D135" s="90"/>
      <c r="F135" s="67"/>
      <c r="G135" s="67"/>
      <c r="H135" s="67"/>
      <c r="I135" s="67"/>
      <c r="J135" s="99"/>
      <c r="K135" s="67"/>
      <c r="L135" s="67"/>
      <c r="M135" s="67"/>
    </row>
    <row r="136" spans="4:13" s="66" customFormat="1" ht="12.75" customHeight="1" x14ac:dyDescent="0.2">
      <c r="D136" s="90"/>
      <c r="F136" s="67"/>
      <c r="G136" s="67"/>
      <c r="H136" s="67"/>
      <c r="I136" s="67"/>
      <c r="J136" s="99"/>
      <c r="K136" s="67"/>
      <c r="L136" s="67"/>
      <c r="M136" s="67"/>
    </row>
    <row r="137" spans="4:13" s="66" customFormat="1" ht="12.75" customHeight="1" x14ac:dyDescent="0.2">
      <c r="D137" s="90"/>
      <c r="F137" s="67"/>
      <c r="G137" s="67"/>
      <c r="H137" s="67"/>
      <c r="I137" s="67"/>
      <c r="J137" s="99"/>
      <c r="K137" s="67"/>
      <c r="L137" s="67"/>
      <c r="M137" s="67"/>
    </row>
    <row r="138" spans="4:13" s="66" customFormat="1" ht="12.75" customHeight="1" x14ac:dyDescent="0.2">
      <c r="D138" s="90"/>
      <c r="F138" s="67"/>
      <c r="G138" s="67"/>
      <c r="H138" s="67"/>
      <c r="I138" s="67"/>
      <c r="J138" s="99"/>
      <c r="K138" s="67"/>
      <c r="L138" s="67"/>
      <c r="M138" s="67"/>
    </row>
    <row r="139" spans="4:13" s="66" customFormat="1" ht="12.75" customHeight="1" x14ac:dyDescent="0.2">
      <c r="D139" s="90"/>
      <c r="F139" s="67"/>
      <c r="G139" s="67"/>
      <c r="H139" s="67"/>
      <c r="I139" s="67"/>
      <c r="J139" s="99"/>
      <c r="K139" s="67"/>
      <c r="L139" s="67"/>
      <c r="M139" s="67"/>
    </row>
    <row r="140" spans="4:13" s="66" customFormat="1" ht="12.75" customHeight="1" x14ac:dyDescent="0.2">
      <c r="D140" s="90"/>
      <c r="F140" s="67"/>
      <c r="G140" s="67"/>
      <c r="H140" s="67"/>
      <c r="I140" s="67"/>
      <c r="J140" s="99"/>
      <c r="K140" s="67"/>
      <c r="L140" s="67"/>
      <c r="M140" s="67"/>
    </row>
    <row r="141" spans="4:13" s="66" customFormat="1" ht="12.75" customHeight="1" x14ac:dyDescent="0.2">
      <c r="D141" s="90"/>
      <c r="F141" s="67"/>
      <c r="G141" s="67"/>
      <c r="H141" s="67"/>
      <c r="I141" s="67"/>
      <c r="J141" s="99"/>
      <c r="K141" s="67"/>
      <c r="L141" s="67"/>
      <c r="M141" s="67"/>
    </row>
    <row r="142" spans="4:13" s="66" customFormat="1" ht="12.75" customHeight="1" x14ac:dyDescent="0.2">
      <c r="D142" s="90"/>
      <c r="F142" s="67"/>
      <c r="G142" s="67"/>
      <c r="H142" s="67"/>
      <c r="I142" s="67"/>
      <c r="J142" s="99"/>
      <c r="K142" s="67"/>
      <c r="L142" s="67"/>
      <c r="M142" s="67"/>
    </row>
    <row r="143" spans="4:13" s="66" customFormat="1" ht="12.75" customHeight="1" x14ac:dyDescent="0.2">
      <c r="D143" s="90"/>
      <c r="F143" s="67"/>
      <c r="G143" s="67"/>
      <c r="H143" s="67"/>
      <c r="I143" s="67"/>
      <c r="J143" s="99"/>
      <c r="K143" s="67"/>
      <c r="L143" s="67"/>
      <c r="M143" s="67"/>
    </row>
    <row r="144" spans="4:13" s="66" customFormat="1" ht="12.75" customHeight="1" x14ac:dyDescent="0.2">
      <c r="D144" s="90"/>
      <c r="F144" s="67"/>
      <c r="G144" s="67"/>
      <c r="H144" s="67"/>
      <c r="I144" s="67"/>
      <c r="J144" s="99"/>
      <c r="K144" s="67"/>
      <c r="L144" s="67"/>
      <c r="M144" s="67"/>
    </row>
    <row r="145" spans="4:13" s="66" customFormat="1" ht="12.75" customHeight="1" x14ac:dyDescent="0.2">
      <c r="D145" s="90"/>
      <c r="F145" s="67"/>
      <c r="G145" s="67"/>
      <c r="H145" s="67"/>
      <c r="I145" s="67"/>
      <c r="J145" s="99"/>
      <c r="K145" s="67"/>
      <c r="L145" s="67"/>
      <c r="M145" s="67"/>
    </row>
    <row r="146" spans="4:13" s="66" customFormat="1" ht="12.75" customHeight="1" x14ac:dyDescent="0.2">
      <c r="D146" s="90"/>
      <c r="F146" s="67"/>
      <c r="G146" s="67"/>
      <c r="H146" s="67"/>
      <c r="I146" s="67"/>
      <c r="J146" s="99"/>
      <c r="K146" s="67"/>
      <c r="L146" s="67"/>
      <c r="M146" s="67"/>
    </row>
    <row r="147" spans="4:13" s="66" customFormat="1" ht="12.75" customHeight="1" x14ac:dyDescent="0.2">
      <c r="D147" s="90"/>
      <c r="F147" s="67"/>
      <c r="G147" s="67"/>
      <c r="H147" s="67"/>
      <c r="I147" s="67"/>
      <c r="J147" s="99"/>
      <c r="K147" s="67"/>
      <c r="L147" s="67"/>
      <c r="M147" s="67"/>
    </row>
    <row r="148" spans="4:13" s="66" customFormat="1" ht="12.75" customHeight="1" x14ac:dyDescent="0.2">
      <c r="D148" s="90"/>
      <c r="F148" s="67"/>
      <c r="G148" s="67"/>
      <c r="H148" s="67"/>
      <c r="I148" s="67"/>
      <c r="J148" s="99"/>
      <c r="K148" s="67"/>
      <c r="L148" s="67"/>
      <c r="M148" s="67"/>
    </row>
    <row r="149" spans="4:13" s="66" customFormat="1" ht="12.75" customHeight="1" x14ac:dyDescent="0.2">
      <c r="D149" s="90"/>
      <c r="F149" s="67"/>
      <c r="G149" s="67"/>
      <c r="H149" s="67"/>
      <c r="I149" s="67"/>
      <c r="J149" s="99"/>
      <c r="K149" s="67"/>
      <c r="L149" s="67"/>
      <c r="M149" s="67"/>
    </row>
    <row r="150" spans="4:13" s="66" customFormat="1" ht="12.75" customHeight="1" x14ac:dyDescent="0.2">
      <c r="D150" s="90"/>
      <c r="F150" s="67"/>
      <c r="G150" s="67"/>
      <c r="H150" s="67"/>
      <c r="I150" s="67"/>
      <c r="J150" s="99"/>
      <c r="K150" s="67"/>
      <c r="L150" s="67"/>
      <c r="M150" s="67"/>
    </row>
    <row r="151" spans="4:13" s="66" customFormat="1" ht="12.75" customHeight="1" x14ac:dyDescent="0.2">
      <c r="D151" s="90"/>
      <c r="F151" s="67"/>
      <c r="G151" s="67"/>
      <c r="H151" s="67"/>
      <c r="I151" s="67"/>
      <c r="J151" s="99"/>
      <c r="K151" s="67"/>
      <c r="L151" s="67"/>
      <c r="M151" s="67"/>
    </row>
    <row r="152" spans="4:13" s="66" customFormat="1" ht="12.75" customHeight="1" x14ac:dyDescent="0.2">
      <c r="D152" s="90"/>
      <c r="F152" s="67"/>
      <c r="G152" s="67"/>
      <c r="H152" s="67"/>
      <c r="I152" s="67"/>
      <c r="J152" s="99"/>
      <c r="K152" s="67"/>
      <c r="L152" s="67"/>
      <c r="M152" s="67"/>
    </row>
    <row r="153" spans="4:13" s="66" customFormat="1" ht="12.75" customHeight="1" x14ac:dyDescent="0.2">
      <c r="D153" s="90"/>
      <c r="F153" s="67"/>
      <c r="G153" s="67"/>
      <c r="H153" s="67"/>
      <c r="I153" s="67"/>
      <c r="J153" s="99"/>
      <c r="K153" s="67"/>
      <c r="L153" s="67"/>
      <c r="M153" s="67"/>
    </row>
    <row r="154" spans="4:13" s="66" customFormat="1" ht="12.75" customHeight="1" x14ac:dyDescent="0.2">
      <c r="D154" s="90"/>
      <c r="F154" s="67"/>
      <c r="G154" s="67"/>
      <c r="H154" s="67"/>
      <c r="I154" s="67"/>
      <c r="J154" s="99"/>
      <c r="K154" s="67"/>
      <c r="L154" s="67"/>
      <c r="M154" s="67"/>
    </row>
    <row r="155" spans="4:13" s="66" customFormat="1" ht="12.75" customHeight="1" x14ac:dyDescent="0.2">
      <c r="D155" s="90"/>
      <c r="F155" s="67"/>
      <c r="G155" s="67"/>
      <c r="H155" s="67"/>
      <c r="I155" s="67"/>
      <c r="J155" s="99"/>
      <c r="K155" s="67"/>
      <c r="L155" s="67"/>
      <c r="M155" s="67"/>
    </row>
    <row r="156" spans="4:13" s="66" customFormat="1" ht="12.75" customHeight="1" x14ac:dyDescent="0.2">
      <c r="D156" s="90"/>
      <c r="F156" s="67"/>
      <c r="G156" s="67"/>
      <c r="H156" s="67"/>
      <c r="I156" s="67"/>
      <c r="J156" s="99"/>
      <c r="K156" s="67"/>
      <c r="L156" s="67"/>
      <c r="M156" s="67"/>
    </row>
    <row r="157" spans="4:13" s="66" customFormat="1" ht="12.75" customHeight="1" x14ac:dyDescent="0.2">
      <c r="D157" s="90"/>
      <c r="F157" s="67"/>
      <c r="G157" s="67"/>
      <c r="H157" s="67"/>
      <c r="I157" s="67"/>
      <c r="J157" s="99"/>
      <c r="K157" s="67"/>
      <c r="L157" s="67"/>
      <c r="M157" s="67"/>
    </row>
    <row r="158" spans="4:13" s="66" customFormat="1" ht="12.75" customHeight="1" x14ac:dyDescent="0.2">
      <c r="D158" s="90"/>
      <c r="F158" s="67"/>
      <c r="G158" s="67"/>
      <c r="H158" s="67"/>
      <c r="I158" s="67"/>
      <c r="J158" s="99"/>
      <c r="K158" s="67"/>
      <c r="L158" s="67"/>
      <c r="M158" s="67"/>
    </row>
    <row r="159" spans="4:13" s="66" customFormat="1" ht="12.75" customHeight="1" x14ac:dyDescent="0.2">
      <c r="D159" s="90"/>
      <c r="F159" s="67"/>
      <c r="G159" s="67"/>
      <c r="H159" s="67"/>
      <c r="I159" s="67"/>
      <c r="J159" s="99"/>
      <c r="K159" s="67"/>
      <c r="L159" s="67"/>
      <c r="M159" s="67"/>
    </row>
    <row r="160" spans="4:13" s="66" customFormat="1" ht="12.75" customHeight="1" x14ac:dyDescent="0.2">
      <c r="D160" s="90"/>
      <c r="F160" s="67"/>
      <c r="G160" s="67"/>
      <c r="H160" s="67"/>
      <c r="I160" s="67"/>
      <c r="J160" s="99"/>
      <c r="K160" s="67"/>
      <c r="L160" s="67"/>
      <c r="M160" s="67"/>
    </row>
    <row r="161" spans="4:13" s="66" customFormat="1" ht="12.75" customHeight="1" x14ac:dyDescent="0.2">
      <c r="D161" s="90"/>
      <c r="F161" s="67"/>
      <c r="G161" s="67"/>
      <c r="H161" s="67"/>
      <c r="I161" s="67"/>
      <c r="J161" s="99"/>
      <c r="K161" s="67"/>
      <c r="L161" s="67"/>
      <c r="M161" s="67"/>
    </row>
    <row r="162" spans="4:13" s="66" customFormat="1" ht="12.75" customHeight="1" x14ac:dyDescent="0.2">
      <c r="D162" s="90"/>
      <c r="F162" s="67"/>
      <c r="G162" s="67"/>
      <c r="H162" s="67"/>
      <c r="I162" s="67"/>
      <c r="J162" s="99"/>
      <c r="K162" s="67"/>
      <c r="L162" s="67"/>
      <c r="M162" s="67"/>
    </row>
    <row r="163" spans="4:13" s="66" customFormat="1" ht="12.75" customHeight="1" x14ac:dyDescent="0.2">
      <c r="D163" s="90"/>
      <c r="F163" s="67"/>
      <c r="G163" s="67"/>
      <c r="H163" s="67"/>
      <c r="I163" s="67"/>
      <c r="J163" s="99"/>
      <c r="K163" s="67"/>
      <c r="L163" s="67"/>
      <c r="M163" s="67"/>
    </row>
    <row r="164" spans="4:13" s="66" customFormat="1" ht="12.75" customHeight="1" x14ac:dyDescent="0.2">
      <c r="D164" s="90"/>
      <c r="F164" s="67"/>
      <c r="G164" s="67"/>
      <c r="H164" s="67"/>
      <c r="I164" s="67"/>
      <c r="J164" s="99"/>
      <c r="K164" s="67"/>
      <c r="L164" s="67"/>
      <c r="M164" s="67"/>
    </row>
    <row r="165" spans="4:13" s="66" customFormat="1" ht="12.75" customHeight="1" x14ac:dyDescent="0.2">
      <c r="D165" s="90"/>
      <c r="F165" s="67"/>
      <c r="G165" s="67"/>
      <c r="H165" s="67"/>
      <c r="I165" s="67"/>
      <c r="J165" s="99"/>
      <c r="K165" s="67"/>
      <c r="L165" s="67"/>
      <c r="M165" s="67"/>
    </row>
    <row r="166" spans="4:13" s="66" customFormat="1" ht="12.75" customHeight="1" x14ac:dyDescent="0.2">
      <c r="D166" s="90"/>
      <c r="F166" s="67"/>
      <c r="G166" s="67"/>
      <c r="H166" s="67"/>
      <c r="I166" s="67"/>
      <c r="J166" s="99"/>
      <c r="K166" s="67"/>
      <c r="L166" s="67"/>
      <c r="M166" s="67"/>
    </row>
    <row r="167" spans="4:13" s="66" customFormat="1" ht="12.75" customHeight="1" x14ac:dyDescent="0.2">
      <c r="D167" s="90"/>
      <c r="F167" s="67"/>
      <c r="G167" s="67"/>
      <c r="H167" s="67"/>
      <c r="I167" s="67"/>
      <c r="J167" s="99"/>
      <c r="K167" s="67"/>
      <c r="L167" s="67"/>
      <c r="M167" s="67"/>
    </row>
    <row r="168" spans="4:13" s="66" customFormat="1" ht="12.75" customHeight="1" x14ac:dyDescent="0.2">
      <c r="D168" s="90"/>
      <c r="F168" s="67"/>
      <c r="G168" s="67"/>
      <c r="H168" s="67"/>
      <c r="I168" s="67"/>
      <c r="J168" s="99"/>
      <c r="K168" s="67"/>
      <c r="L168" s="67"/>
      <c r="M168" s="67"/>
    </row>
    <row r="169" spans="4:13" s="66" customFormat="1" ht="12.75" customHeight="1" x14ac:dyDescent="0.2">
      <c r="D169" s="90"/>
      <c r="F169" s="67"/>
      <c r="G169" s="67"/>
      <c r="H169" s="67"/>
      <c r="I169" s="67"/>
      <c r="J169" s="99"/>
      <c r="K169" s="67"/>
      <c r="L169" s="67"/>
      <c r="M169" s="67"/>
    </row>
    <row r="170" spans="4:13" s="66" customFormat="1" ht="12.75" customHeight="1" x14ac:dyDescent="0.2">
      <c r="D170" s="90"/>
      <c r="F170" s="67"/>
      <c r="G170" s="67"/>
      <c r="H170" s="67"/>
      <c r="I170" s="67"/>
      <c r="J170" s="99"/>
      <c r="K170" s="67"/>
      <c r="L170" s="67"/>
      <c r="M170" s="67"/>
    </row>
    <row r="171" spans="4:13" s="66" customFormat="1" ht="12.75" customHeight="1" x14ac:dyDescent="0.2">
      <c r="D171" s="90"/>
      <c r="F171" s="67"/>
      <c r="G171" s="67"/>
      <c r="H171" s="67"/>
      <c r="I171" s="67"/>
      <c r="J171" s="99"/>
      <c r="K171" s="67"/>
      <c r="L171" s="67"/>
      <c r="M171" s="67"/>
    </row>
    <row r="172" spans="4:13" s="66" customFormat="1" ht="12.75" customHeight="1" x14ac:dyDescent="0.2">
      <c r="D172" s="90"/>
      <c r="F172" s="67"/>
      <c r="G172" s="67"/>
      <c r="H172" s="67"/>
      <c r="I172" s="67"/>
      <c r="J172" s="99"/>
      <c r="K172" s="67"/>
      <c r="L172" s="67"/>
      <c r="M172" s="67"/>
    </row>
    <row r="173" spans="4:13" s="66" customFormat="1" ht="12.75" customHeight="1" x14ac:dyDescent="0.2">
      <c r="D173" s="90"/>
      <c r="F173" s="67"/>
      <c r="G173" s="67"/>
      <c r="H173" s="67"/>
      <c r="I173" s="67"/>
      <c r="J173" s="99"/>
      <c r="K173" s="67"/>
      <c r="L173" s="67"/>
      <c r="M173" s="67"/>
    </row>
    <row r="174" spans="4:13" s="66" customFormat="1" ht="12.75" customHeight="1" x14ac:dyDescent="0.2">
      <c r="D174" s="90"/>
      <c r="F174" s="67"/>
      <c r="G174" s="67"/>
      <c r="H174" s="67"/>
      <c r="I174" s="67"/>
      <c r="J174" s="99"/>
      <c r="K174" s="67"/>
      <c r="L174" s="67"/>
      <c r="M174" s="67"/>
    </row>
    <row r="175" spans="4:13" s="66" customFormat="1" ht="12.75" customHeight="1" x14ac:dyDescent="0.2">
      <c r="D175" s="90"/>
      <c r="F175" s="67"/>
      <c r="G175" s="67"/>
      <c r="H175" s="67"/>
      <c r="I175" s="67"/>
      <c r="J175" s="99"/>
      <c r="K175" s="67"/>
      <c r="L175" s="67"/>
      <c r="M175" s="67"/>
    </row>
    <row r="176" spans="4:13" s="66" customFormat="1" ht="12.75" customHeight="1" x14ac:dyDescent="0.2">
      <c r="D176" s="90"/>
      <c r="F176" s="67"/>
      <c r="G176" s="67"/>
      <c r="H176" s="67"/>
      <c r="I176" s="67"/>
      <c r="J176" s="99"/>
      <c r="K176" s="67"/>
      <c r="L176" s="67"/>
      <c r="M176" s="67"/>
    </row>
    <row r="177" spans="4:13" s="66" customFormat="1" ht="12.75" customHeight="1" x14ac:dyDescent="0.2">
      <c r="D177" s="90"/>
      <c r="F177" s="67"/>
      <c r="G177" s="67"/>
      <c r="H177" s="67"/>
      <c r="I177" s="67"/>
      <c r="J177" s="99"/>
      <c r="K177" s="67"/>
      <c r="L177" s="67"/>
      <c r="M177" s="67"/>
    </row>
    <row r="178" spans="4:13" s="66" customFormat="1" ht="12.75" customHeight="1" x14ac:dyDescent="0.2">
      <c r="D178" s="90"/>
      <c r="F178" s="67"/>
      <c r="G178" s="67"/>
      <c r="H178" s="67"/>
      <c r="I178" s="67"/>
      <c r="J178" s="99"/>
      <c r="K178" s="67"/>
      <c r="L178" s="67"/>
      <c r="M178" s="67"/>
    </row>
    <row r="179" spans="4:13" s="66" customFormat="1" ht="12.75" customHeight="1" x14ac:dyDescent="0.2">
      <c r="D179" s="90"/>
      <c r="F179" s="67"/>
      <c r="G179" s="67"/>
      <c r="H179" s="67"/>
      <c r="I179" s="67"/>
      <c r="J179" s="99"/>
      <c r="K179" s="67"/>
      <c r="L179" s="67"/>
      <c r="M179" s="67"/>
    </row>
    <row r="180" spans="4:13" s="66" customFormat="1" ht="12.75" customHeight="1" x14ac:dyDescent="0.2">
      <c r="D180" s="90"/>
      <c r="F180" s="67"/>
      <c r="G180" s="67"/>
      <c r="H180" s="67"/>
      <c r="I180" s="67"/>
      <c r="J180" s="99"/>
      <c r="K180" s="67"/>
      <c r="L180" s="67"/>
      <c r="M180" s="67"/>
    </row>
    <row r="181" spans="4:13" s="66" customFormat="1" ht="12.75" customHeight="1" x14ac:dyDescent="0.2">
      <c r="D181" s="90"/>
      <c r="F181" s="67"/>
      <c r="G181" s="67"/>
      <c r="H181" s="67"/>
      <c r="I181" s="67"/>
      <c r="J181" s="99"/>
      <c r="K181" s="67"/>
      <c r="L181" s="67"/>
      <c r="M181" s="67"/>
    </row>
    <row r="182" spans="4:13" s="66" customFormat="1" ht="12.75" customHeight="1" x14ac:dyDescent="0.2">
      <c r="D182" s="90"/>
      <c r="F182" s="67"/>
      <c r="G182" s="67"/>
      <c r="H182" s="67"/>
      <c r="I182" s="67"/>
      <c r="J182" s="99"/>
      <c r="K182" s="67"/>
      <c r="L182" s="67"/>
      <c r="M182" s="67"/>
    </row>
    <row r="183" spans="4:13" s="66" customFormat="1" ht="12.75" customHeight="1" x14ac:dyDescent="0.2">
      <c r="D183" s="90"/>
      <c r="F183" s="67"/>
      <c r="G183" s="67"/>
      <c r="H183" s="67"/>
      <c r="I183" s="67"/>
      <c r="J183" s="99"/>
      <c r="K183" s="67"/>
      <c r="L183" s="67"/>
      <c r="M183" s="67"/>
    </row>
    <row r="184" spans="4:13" s="66" customFormat="1" ht="12.75" customHeight="1" x14ac:dyDescent="0.2">
      <c r="D184" s="90"/>
      <c r="F184" s="67"/>
      <c r="G184" s="67"/>
      <c r="H184" s="67"/>
      <c r="I184" s="67"/>
      <c r="J184" s="99"/>
      <c r="K184" s="67"/>
      <c r="L184" s="67"/>
      <c r="M184" s="67"/>
    </row>
    <row r="185" spans="4:13" s="66" customFormat="1" ht="12.75" customHeight="1" x14ac:dyDescent="0.2">
      <c r="D185" s="90"/>
      <c r="F185" s="67"/>
      <c r="G185" s="67"/>
      <c r="H185" s="67"/>
      <c r="I185" s="67"/>
      <c r="J185" s="99"/>
      <c r="K185" s="67"/>
      <c r="L185" s="67"/>
      <c r="M185" s="67"/>
    </row>
    <row r="186" spans="4:13" s="66" customFormat="1" ht="12.75" customHeight="1" x14ac:dyDescent="0.2">
      <c r="D186" s="90"/>
      <c r="F186" s="67"/>
      <c r="G186" s="67"/>
      <c r="H186" s="67"/>
      <c r="I186" s="67"/>
      <c r="J186" s="99"/>
      <c r="K186" s="67"/>
      <c r="L186" s="67"/>
      <c r="M186" s="67"/>
    </row>
    <row r="187" spans="4:13" s="66" customFormat="1" ht="12.75" customHeight="1" x14ac:dyDescent="0.2">
      <c r="D187" s="90"/>
      <c r="F187" s="67"/>
      <c r="G187" s="67"/>
      <c r="H187" s="67"/>
      <c r="I187" s="67"/>
      <c r="J187" s="99"/>
      <c r="K187" s="67"/>
      <c r="L187" s="67"/>
      <c r="M187" s="67"/>
    </row>
    <row r="188" spans="4:13" s="66" customFormat="1" ht="12.75" customHeight="1" x14ac:dyDescent="0.2">
      <c r="D188" s="90"/>
      <c r="F188" s="67"/>
      <c r="G188" s="67"/>
      <c r="H188" s="67"/>
      <c r="I188" s="67"/>
      <c r="J188" s="99"/>
      <c r="K188" s="67"/>
      <c r="L188" s="67"/>
      <c r="M188" s="67"/>
    </row>
    <row r="189" spans="4:13" s="66" customFormat="1" ht="12.75" customHeight="1" x14ac:dyDescent="0.2">
      <c r="D189" s="90"/>
      <c r="F189" s="67"/>
      <c r="G189" s="67"/>
      <c r="H189" s="67"/>
      <c r="I189" s="67"/>
      <c r="J189" s="99"/>
      <c r="K189" s="67"/>
      <c r="L189" s="67"/>
      <c r="M189" s="67"/>
    </row>
    <row r="190" spans="4:13" s="66" customFormat="1" ht="12.75" customHeight="1" x14ac:dyDescent="0.2">
      <c r="D190" s="90"/>
      <c r="F190" s="67"/>
      <c r="G190" s="67"/>
      <c r="H190" s="67"/>
      <c r="I190" s="67"/>
      <c r="J190" s="99"/>
      <c r="K190" s="67"/>
      <c r="L190" s="67"/>
      <c r="M190" s="67"/>
    </row>
    <row r="191" spans="4:13" s="66" customFormat="1" ht="12.75" customHeight="1" x14ac:dyDescent="0.2">
      <c r="D191" s="90"/>
      <c r="F191" s="67"/>
      <c r="G191" s="67"/>
      <c r="H191" s="67"/>
      <c r="I191" s="67"/>
      <c r="J191" s="99"/>
      <c r="K191" s="67"/>
      <c r="L191" s="67"/>
      <c r="M191" s="67"/>
    </row>
    <row r="192" spans="4:13" s="66" customFormat="1" ht="12.75" customHeight="1" x14ac:dyDescent="0.2">
      <c r="D192" s="90"/>
      <c r="F192" s="67"/>
      <c r="G192" s="67"/>
      <c r="H192" s="67"/>
      <c r="I192" s="67"/>
      <c r="J192" s="67"/>
      <c r="K192" s="67"/>
      <c r="L192" s="67"/>
      <c r="M192" s="67"/>
    </row>
    <row r="193" spans="6:13" x14ac:dyDescent="0.25">
      <c r="F193" s="17"/>
      <c r="G193" s="17"/>
      <c r="H193" s="17"/>
      <c r="I193" s="17"/>
      <c r="J193" s="17"/>
      <c r="K193" s="17"/>
      <c r="L193" s="17"/>
      <c r="M193" s="17"/>
    </row>
    <row r="194" spans="6:13" x14ac:dyDescent="0.25">
      <c r="F194" s="17"/>
      <c r="G194" s="17"/>
      <c r="H194" s="17"/>
      <c r="I194" s="17"/>
      <c r="J194" s="17"/>
      <c r="K194" s="17"/>
      <c r="L194" s="17"/>
      <c r="M194" s="17"/>
    </row>
    <row r="195" spans="6:13" x14ac:dyDescent="0.25">
      <c r="F195" s="17"/>
      <c r="G195" s="17"/>
      <c r="H195" s="17"/>
      <c r="I195" s="17"/>
      <c r="J195" s="17"/>
      <c r="K195" s="17"/>
      <c r="L195" s="17"/>
      <c r="M195" s="17"/>
    </row>
    <row r="196" spans="6:13" x14ac:dyDescent="0.25">
      <c r="F196" s="17"/>
      <c r="G196" s="17"/>
      <c r="H196" s="17"/>
      <c r="I196" s="17"/>
      <c r="J196" s="17"/>
      <c r="K196" s="17"/>
      <c r="L196" s="17"/>
      <c r="M196" s="17"/>
    </row>
    <row r="197" spans="6:13" x14ac:dyDescent="0.25">
      <c r="F197" s="17"/>
      <c r="G197" s="17"/>
      <c r="H197" s="17"/>
      <c r="I197" s="17"/>
      <c r="J197" s="17"/>
      <c r="K197" s="17"/>
      <c r="L197" s="17"/>
      <c r="M197" s="17"/>
    </row>
    <row r="198" spans="6:13" x14ac:dyDescent="0.25">
      <c r="F198" s="17"/>
      <c r="G198" s="17"/>
      <c r="H198" s="17"/>
      <c r="I198" s="17"/>
      <c r="J198" s="17"/>
      <c r="K198" s="17"/>
      <c r="L198" s="17"/>
      <c r="M198" s="17"/>
    </row>
    <row r="199" spans="6:13" x14ac:dyDescent="0.25">
      <c r="F199" s="17"/>
      <c r="G199" s="17"/>
      <c r="H199" s="17"/>
      <c r="I199" s="17"/>
      <c r="J199" s="17"/>
      <c r="K199" s="17"/>
      <c r="L199" s="17"/>
      <c r="M199" s="17"/>
    </row>
    <row r="200" spans="6:13" x14ac:dyDescent="0.25">
      <c r="F200" s="17"/>
      <c r="G200" s="17"/>
      <c r="H200" s="17"/>
      <c r="I200" s="17"/>
      <c r="J200" s="17"/>
      <c r="K200" s="17"/>
      <c r="L200" s="17"/>
      <c r="M200" s="17"/>
    </row>
    <row r="201" spans="6:13" x14ac:dyDescent="0.25">
      <c r="F201" s="17"/>
      <c r="G201" s="17"/>
      <c r="H201" s="17"/>
      <c r="I201" s="17"/>
      <c r="J201" s="17"/>
      <c r="K201" s="17"/>
      <c r="L201" s="17"/>
      <c r="M201" s="17"/>
    </row>
    <row r="202" spans="6:13" x14ac:dyDescent="0.25">
      <c r="F202" s="17"/>
      <c r="G202" s="17"/>
      <c r="H202" s="17"/>
      <c r="I202" s="17"/>
      <c r="J202" s="17"/>
      <c r="K202" s="17"/>
      <c r="L202" s="17"/>
      <c r="M202" s="17"/>
    </row>
    <row r="203" spans="6:13" x14ac:dyDescent="0.25">
      <c r="F203" s="17"/>
      <c r="G203" s="17"/>
      <c r="H203" s="17"/>
      <c r="I203" s="17"/>
      <c r="J203" s="17"/>
      <c r="K203" s="17"/>
      <c r="L203" s="17"/>
      <c r="M203" s="17"/>
    </row>
    <row r="204" spans="6:13" x14ac:dyDescent="0.25">
      <c r="F204" s="17"/>
      <c r="G204" s="17"/>
      <c r="H204" s="17"/>
      <c r="I204" s="17"/>
      <c r="J204" s="17"/>
      <c r="K204" s="17"/>
      <c r="L204" s="17"/>
      <c r="M204" s="17"/>
    </row>
    <row r="205" spans="6:13" x14ac:dyDescent="0.25">
      <c r="F205" s="17"/>
      <c r="G205" s="17"/>
      <c r="H205" s="17"/>
      <c r="I205" s="17"/>
      <c r="J205" s="17"/>
      <c r="K205" s="17"/>
      <c r="L205" s="17"/>
      <c r="M205" s="17"/>
    </row>
    <row r="206" spans="6:13" x14ac:dyDescent="0.25">
      <c r="F206" s="17"/>
      <c r="G206" s="17"/>
      <c r="H206" s="17"/>
      <c r="I206" s="17"/>
      <c r="J206" s="17"/>
      <c r="K206" s="17"/>
      <c r="L206" s="17"/>
      <c r="M206" s="17"/>
    </row>
    <row r="207" spans="6:13" x14ac:dyDescent="0.25">
      <c r="F207" s="17"/>
      <c r="G207" s="17"/>
      <c r="H207" s="17"/>
      <c r="I207" s="17"/>
      <c r="J207" s="17"/>
      <c r="K207" s="17"/>
      <c r="L207" s="17"/>
      <c r="M207" s="17"/>
    </row>
    <row r="208" spans="6:13" x14ac:dyDescent="0.25">
      <c r="F208" s="17"/>
      <c r="G208" s="17"/>
      <c r="H208" s="17"/>
      <c r="I208" s="17"/>
      <c r="J208" s="17"/>
      <c r="K208" s="17"/>
      <c r="L208" s="17"/>
      <c r="M208" s="17"/>
    </row>
    <row r="209" spans="6:13" x14ac:dyDescent="0.25">
      <c r="F209" s="17"/>
      <c r="G209" s="17"/>
      <c r="H209" s="17"/>
      <c r="I209" s="17"/>
      <c r="J209" s="17"/>
      <c r="K209" s="17"/>
      <c r="L209" s="17"/>
      <c r="M209" s="17"/>
    </row>
    <row r="210" spans="6:13" x14ac:dyDescent="0.25">
      <c r="F210" s="17"/>
      <c r="G210" s="17"/>
      <c r="H210" s="17"/>
      <c r="I210" s="17"/>
      <c r="J210" s="17"/>
      <c r="K210" s="17"/>
      <c r="L210" s="17"/>
      <c r="M210" s="17"/>
    </row>
    <row r="211" spans="6:13" x14ac:dyDescent="0.25">
      <c r="F211" s="17"/>
      <c r="G211" s="17"/>
      <c r="H211" s="17"/>
      <c r="I211" s="17"/>
      <c r="J211" s="17"/>
      <c r="K211" s="17"/>
      <c r="L211" s="17"/>
      <c r="M211" s="17"/>
    </row>
    <row r="212" spans="6:13" x14ac:dyDescent="0.25">
      <c r="F212" s="17"/>
      <c r="G212" s="17"/>
      <c r="H212" s="17"/>
      <c r="I212" s="17"/>
      <c r="J212" s="17"/>
      <c r="K212" s="17"/>
      <c r="L212" s="17"/>
      <c r="M212" s="17"/>
    </row>
    <row r="213" spans="6:13" ht="12.75" customHeight="1" x14ac:dyDescent="0.25">
      <c r="F213" s="17"/>
      <c r="G213" s="17"/>
      <c r="H213" s="17"/>
      <c r="I213" s="17"/>
      <c r="J213" s="17"/>
      <c r="K213" s="17"/>
      <c r="L213" s="17"/>
      <c r="M213" s="17"/>
    </row>
    <row r="214" spans="6:13" x14ac:dyDescent="0.25">
      <c r="F214" s="17"/>
      <c r="G214" s="17"/>
      <c r="H214" s="17"/>
      <c r="I214" s="17"/>
      <c r="J214" s="17"/>
      <c r="K214" s="17"/>
      <c r="L214" s="17"/>
      <c r="M214" s="17"/>
    </row>
    <row r="215" spans="6:13" x14ac:dyDescent="0.25">
      <c r="F215" s="17"/>
      <c r="G215" s="17"/>
      <c r="H215" s="17"/>
      <c r="I215" s="17"/>
      <c r="J215" s="17"/>
      <c r="K215" s="17"/>
      <c r="L215" s="17"/>
      <c r="M215" s="17"/>
    </row>
    <row r="216" spans="6:13" x14ac:dyDescent="0.25">
      <c r="F216" s="17"/>
      <c r="G216" s="17"/>
      <c r="H216" s="17"/>
      <c r="I216" s="17"/>
      <c r="J216" s="17"/>
      <c r="K216" s="17"/>
      <c r="L216" s="17"/>
      <c r="M216" s="17"/>
    </row>
    <row r="217" spans="6:13" x14ac:dyDescent="0.25">
      <c r="F217" s="17"/>
      <c r="G217" s="17"/>
      <c r="H217" s="17"/>
      <c r="I217" s="17"/>
      <c r="J217" s="17"/>
      <c r="K217" s="17"/>
      <c r="L217" s="17"/>
      <c r="M217" s="17"/>
    </row>
    <row r="218" spans="6:13" x14ac:dyDescent="0.25">
      <c r="F218" s="17"/>
      <c r="G218" s="17"/>
      <c r="H218" s="17"/>
      <c r="I218" s="17"/>
      <c r="J218" s="17"/>
      <c r="K218" s="17"/>
      <c r="L218" s="17"/>
      <c r="M218" s="17"/>
    </row>
    <row r="219" spans="6:13" x14ac:dyDescent="0.25">
      <c r="F219" s="17"/>
      <c r="G219" s="17"/>
      <c r="H219" s="17"/>
      <c r="I219" s="17"/>
      <c r="J219" s="17"/>
      <c r="K219" s="17"/>
      <c r="L219" s="17"/>
      <c r="M219" s="17"/>
    </row>
    <row r="220" spans="6:13" x14ac:dyDescent="0.25">
      <c r="F220" s="17"/>
      <c r="G220" s="17"/>
      <c r="H220" s="17"/>
      <c r="I220" s="17"/>
      <c r="J220" s="17"/>
      <c r="K220" s="17"/>
      <c r="L220" s="17"/>
      <c r="M220" s="17"/>
    </row>
    <row r="221" spans="6:13" x14ac:dyDescent="0.25">
      <c r="F221" s="17"/>
      <c r="G221" s="17"/>
      <c r="H221" s="17"/>
      <c r="I221" s="17"/>
      <c r="J221" s="17"/>
      <c r="K221" s="17"/>
      <c r="L221" s="17"/>
      <c r="M221" s="17"/>
    </row>
    <row r="222" spans="6:13" x14ac:dyDescent="0.25">
      <c r="F222" s="17"/>
      <c r="G222" s="17"/>
      <c r="H222" s="17"/>
      <c r="I222" s="17"/>
      <c r="J222" s="17"/>
      <c r="K222" s="17"/>
      <c r="L222" s="17"/>
      <c r="M222" s="17"/>
    </row>
    <row r="223" spans="6:13" x14ac:dyDescent="0.25">
      <c r="F223" s="17"/>
      <c r="G223" s="17"/>
      <c r="H223" s="17"/>
      <c r="I223" s="17"/>
      <c r="J223" s="17"/>
      <c r="K223" s="17"/>
      <c r="L223" s="17"/>
      <c r="M223" s="17"/>
    </row>
    <row r="224" spans="6:13" x14ac:dyDescent="0.25">
      <c r="F224" s="17"/>
      <c r="G224" s="17"/>
      <c r="H224" s="17"/>
      <c r="I224" s="17"/>
      <c r="J224" s="17"/>
      <c r="K224" s="17"/>
      <c r="L224" s="17"/>
      <c r="M224" s="17"/>
    </row>
    <row r="225" spans="6:13" x14ac:dyDescent="0.25">
      <c r="F225" s="17"/>
      <c r="G225" s="17"/>
      <c r="H225" s="17"/>
      <c r="I225" s="17"/>
      <c r="J225" s="17"/>
      <c r="K225" s="17"/>
      <c r="L225" s="17"/>
      <c r="M225" s="17"/>
    </row>
    <row r="226" spans="6:13" x14ac:dyDescent="0.25">
      <c r="F226" s="17"/>
      <c r="G226" s="17"/>
      <c r="H226" s="17"/>
      <c r="I226" s="17"/>
      <c r="J226" s="17"/>
      <c r="K226" s="17"/>
      <c r="L226" s="17"/>
      <c r="M226" s="17"/>
    </row>
    <row r="227" spans="6:13" x14ac:dyDescent="0.25">
      <c r="F227" s="17"/>
      <c r="G227" s="17"/>
      <c r="H227" s="17"/>
      <c r="I227" s="17"/>
      <c r="J227" s="17"/>
      <c r="K227" s="17"/>
      <c r="L227" s="17"/>
      <c r="M227" s="17"/>
    </row>
    <row r="228" spans="6:13" x14ac:dyDescent="0.25">
      <c r="F228" s="17"/>
      <c r="G228" s="17"/>
      <c r="H228" s="17"/>
      <c r="I228" s="17"/>
      <c r="J228" s="17"/>
      <c r="K228" s="17"/>
      <c r="L228" s="17"/>
      <c r="M228" s="17"/>
    </row>
    <row r="229" spans="6:13" x14ac:dyDescent="0.25">
      <c r="F229" s="17"/>
      <c r="G229" s="17"/>
      <c r="H229" s="17"/>
      <c r="I229" s="17"/>
      <c r="J229" s="17"/>
      <c r="K229" s="17"/>
      <c r="L229" s="17"/>
      <c r="M229" s="17"/>
    </row>
    <row r="230" spans="6:13" x14ac:dyDescent="0.25">
      <c r="F230" s="17"/>
      <c r="G230" s="17"/>
      <c r="H230" s="17"/>
      <c r="I230" s="17"/>
      <c r="J230" s="17"/>
      <c r="K230" s="17"/>
      <c r="L230" s="17"/>
      <c r="M230" s="17"/>
    </row>
    <row r="231" spans="6:13" x14ac:dyDescent="0.25">
      <c r="F231" s="17"/>
      <c r="G231" s="17"/>
      <c r="H231" s="17"/>
      <c r="I231" s="17"/>
      <c r="J231" s="17"/>
      <c r="K231" s="17"/>
      <c r="L231" s="17"/>
      <c r="M231" s="17"/>
    </row>
    <row r="232" spans="6:13" x14ac:dyDescent="0.25">
      <c r="F232" s="17"/>
      <c r="G232" s="17"/>
      <c r="H232" s="17"/>
      <c r="I232" s="17"/>
      <c r="J232" s="17"/>
      <c r="K232" s="17"/>
      <c r="L232" s="17"/>
      <c r="M232" s="17"/>
    </row>
    <row r="233" spans="6:13" x14ac:dyDescent="0.25">
      <c r="F233" s="17"/>
      <c r="G233" s="17"/>
      <c r="H233" s="17"/>
      <c r="I233" s="17"/>
      <c r="J233" s="17"/>
      <c r="K233" s="17"/>
      <c r="L233" s="17"/>
      <c r="M233" s="17"/>
    </row>
    <row r="234" spans="6:13" x14ac:dyDescent="0.25">
      <c r="F234" s="17"/>
      <c r="G234" s="17"/>
      <c r="H234" s="17"/>
      <c r="I234" s="17"/>
      <c r="J234" s="17"/>
      <c r="K234" s="17"/>
      <c r="L234" s="17"/>
      <c r="M234" s="17"/>
    </row>
    <row r="235" spans="6:13" x14ac:dyDescent="0.25">
      <c r="F235" s="17"/>
      <c r="G235" s="17"/>
      <c r="H235" s="17"/>
      <c r="I235" s="17"/>
      <c r="J235" s="17"/>
      <c r="K235" s="17"/>
      <c r="L235" s="17"/>
      <c r="M235" s="17"/>
    </row>
    <row r="236" spans="6:13" x14ac:dyDescent="0.25">
      <c r="F236" s="17"/>
      <c r="G236" s="17"/>
      <c r="H236" s="17"/>
      <c r="I236" s="17"/>
      <c r="J236" s="17"/>
      <c r="K236" s="17"/>
      <c r="L236" s="17"/>
      <c r="M236" s="17"/>
    </row>
    <row r="237" spans="6:13" x14ac:dyDescent="0.25">
      <c r="F237" s="17"/>
      <c r="G237" s="17"/>
      <c r="H237" s="17"/>
      <c r="I237" s="17"/>
      <c r="J237" s="17"/>
      <c r="K237" s="17"/>
      <c r="L237" s="17"/>
      <c r="M237" s="17"/>
    </row>
    <row r="238" spans="6:13" x14ac:dyDescent="0.25">
      <c r="F238" s="17"/>
      <c r="G238" s="17"/>
      <c r="H238" s="17"/>
      <c r="I238" s="17"/>
      <c r="J238" s="17"/>
      <c r="K238" s="17"/>
      <c r="L238" s="17"/>
      <c r="M238" s="17"/>
    </row>
    <row r="239" spans="6:13" x14ac:dyDescent="0.25">
      <c r="F239" s="17"/>
      <c r="G239" s="17"/>
      <c r="H239" s="17"/>
      <c r="I239" s="17"/>
      <c r="J239" s="17"/>
      <c r="K239" s="17"/>
      <c r="L239" s="17"/>
      <c r="M239" s="17"/>
    </row>
    <row r="240" spans="6:13" x14ac:dyDescent="0.25">
      <c r="F240" s="17"/>
      <c r="G240" s="17"/>
      <c r="H240" s="17"/>
      <c r="I240" s="17"/>
      <c r="J240" s="17"/>
      <c r="K240" s="17"/>
      <c r="L240" s="17"/>
      <c r="M240" s="17"/>
    </row>
    <row r="241" spans="6:13" x14ac:dyDescent="0.25">
      <c r="F241" s="17"/>
      <c r="G241" s="17"/>
      <c r="H241" s="17"/>
      <c r="I241" s="17"/>
      <c r="J241" s="17"/>
      <c r="K241" s="17"/>
      <c r="L241" s="17"/>
      <c r="M241" s="17"/>
    </row>
    <row r="242" spans="6:13" x14ac:dyDescent="0.25">
      <c r="F242" s="17"/>
      <c r="G242" s="17"/>
      <c r="H242" s="17"/>
      <c r="I242" s="17"/>
      <c r="J242" s="17"/>
      <c r="K242" s="17"/>
      <c r="L242" s="17"/>
      <c r="M242" s="17"/>
    </row>
    <row r="243" spans="6:13" x14ac:dyDescent="0.25">
      <c r="F243" s="17"/>
      <c r="G243" s="17"/>
      <c r="H243" s="17"/>
      <c r="I243" s="17"/>
      <c r="J243" s="17"/>
      <c r="K243" s="17"/>
      <c r="L243" s="17"/>
      <c r="M243" s="17"/>
    </row>
    <row r="244" spans="6:13" x14ac:dyDescent="0.25">
      <c r="F244" s="17"/>
      <c r="G244" s="17"/>
      <c r="H244" s="17"/>
      <c r="I244" s="17"/>
      <c r="J244" s="17"/>
      <c r="K244" s="17"/>
      <c r="L244" s="17"/>
      <c r="M244" s="17"/>
    </row>
    <row r="245" spans="6:13" x14ac:dyDescent="0.25">
      <c r="F245" s="17"/>
      <c r="G245" s="17"/>
      <c r="H245" s="17"/>
      <c r="I245" s="17"/>
      <c r="J245" s="17"/>
      <c r="K245" s="17"/>
      <c r="L245" s="17"/>
      <c r="M245" s="17"/>
    </row>
    <row r="246" spans="6:13" x14ac:dyDescent="0.25">
      <c r="F246" s="17"/>
      <c r="G246" s="17"/>
      <c r="H246" s="17"/>
      <c r="I246" s="17"/>
      <c r="J246" s="17"/>
      <c r="K246" s="17"/>
      <c r="L246" s="17"/>
      <c r="M246" s="17"/>
    </row>
    <row r="247" spans="6:13" x14ac:dyDescent="0.25">
      <c r="F247" s="17"/>
      <c r="G247" s="17"/>
      <c r="H247" s="17"/>
      <c r="I247" s="17"/>
      <c r="J247" s="17"/>
      <c r="K247" s="17"/>
      <c r="L247" s="17"/>
      <c r="M247" s="17"/>
    </row>
    <row r="248" spans="6:13" x14ac:dyDescent="0.25">
      <c r="F248" s="17"/>
      <c r="G248" s="17"/>
      <c r="H248" s="17"/>
      <c r="I248" s="17"/>
      <c r="J248" s="17"/>
      <c r="K248" s="17"/>
      <c r="L248" s="17"/>
      <c r="M248" s="17"/>
    </row>
    <row r="249" spans="6:13" x14ac:dyDescent="0.25">
      <c r="F249" s="17"/>
      <c r="G249" s="17"/>
      <c r="H249" s="17"/>
      <c r="I249" s="17"/>
      <c r="J249" s="17"/>
      <c r="K249" s="17"/>
      <c r="L249" s="17"/>
      <c r="M249" s="17"/>
    </row>
    <row r="250" spans="6:13" x14ac:dyDescent="0.25">
      <c r="F250" s="17"/>
      <c r="G250" s="17"/>
      <c r="H250" s="17"/>
      <c r="I250" s="17"/>
      <c r="J250" s="17"/>
      <c r="K250" s="17"/>
      <c r="L250" s="17"/>
      <c r="M250" s="17"/>
    </row>
    <row r="251" spans="6:13" x14ac:dyDescent="0.25">
      <c r="F251" s="17"/>
      <c r="G251" s="17"/>
      <c r="H251" s="17"/>
      <c r="I251" s="17"/>
      <c r="J251" s="17"/>
      <c r="K251" s="17"/>
      <c r="L251" s="17"/>
      <c r="M251" s="17"/>
    </row>
    <row r="252" spans="6:13" x14ac:dyDescent="0.25">
      <c r="F252" s="17"/>
      <c r="G252" s="17"/>
      <c r="H252" s="17"/>
      <c r="I252" s="17"/>
      <c r="J252" s="17"/>
      <c r="K252" s="17"/>
      <c r="L252" s="17"/>
      <c r="M252" s="17"/>
    </row>
    <row r="253" spans="6:13" x14ac:dyDescent="0.25">
      <c r="F253" s="17"/>
      <c r="G253" s="17"/>
      <c r="H253" s="17"/>
      <c r="I253" s="17"/>
      <c r="J253" s="17"/>
      <c r="K253" s="17"/>
      <c r="L253" s="17"/>
      <c r="M253" s="17"/>
    </row>
    <row r="254" spans="6:13" x14ac:dyDescent="0.25">
      <c r="F254" s="17"/>
      <c r="G254" s="17"/>
      <c r="H254" s="17"/>
      <c r="I254" s="17"/>
      <c r="J254" s="17"/>
      <c r="K254" s="17"/>
      <c r="L254" s="17"/>
      <c r="M254" s="17"/>
    </row>
    <row r="255" spans="6:13" x14ac:dyDescent="0.25">
      <c r="F255" s="17"/>
      <c r="G255" s="17"/>
      <c r="H255" s="17"/>
      <c r="I255" s="17"/>
      <c r="J255" s="17"/>
      <c r="K255" s="17"/>
      <c r="L255" s="17"/>
      <c r="M255" s="17"/>
    </row>
    <row r="256" spans="6:13" x14ac:dyDescent="0.25">
      <c r="F256" s="17"/>
      <c r="G256" s="17"/>
      <c r="H256" s="17"/>
      <c r="I256" s="17"/>
      <c r="J256" s="17"/>
      <c r="K256" s="17"/>
      <c r="L256" s="17"/>
      <c r="M256" s="17"/>
    </row>
    <row r="257" spans="6:13" x14ac:dyDescent="0.25">
      <c r="F257" s="17"/>
      <c r="G257" s="17"/>
      <c r="H257" s="17"/>
      <c r="I257" s="17"/>
      <c r="J257" s="17"/>
      <c r="K257" s="17"/>
      <c r="L257" s="17"/>
      <c r="M257" s="17"/>
    </row>
    <row r="258" spans="6:13" x14ac:dyDescent="0.25">
      <c r="F258" s="17"/>
      <c r="G258" s="17"/>
      <c r="H258" s="17"/>
      <c r="I258" s="17"/>
      <c r="J258" s="17"/>
      <c r="K258" s="17"/>
      <c r="L258" s="17"/>
      <c r="M258" s="17"/>
    </row>
    <row r="259" spans="6:13" x14ac:dyDescent="0.25">
      <c r="F259" s="17"/>
      <c r="G259" s="17"/>
      <c r="H259" s="17"/>
      <c r="I259" s="17"/>
      <c r="J259" s="17"/>
      <c r="K259" s="17"/>
      <c r="L259" s="17"/>
      <c r="M259" s="17"/>
    </row>
    <row r="260" spans="6:13" x14ac:dyDescent="0.25">
      <c r="F260" s="17"/>
      <c r="G260" s="17"/>
      <c r="H260" s="17"/>
      <c r="I260" s="17"/>
      <c r="J260" s="17"/>
      <c r="K260" s="17"/>
      <c r="L260" s="17"/>
      <c r="M260" s="17"/>
    </row>
    <row r="261" spans="6:13" x14ac:dyDescent="0.25">
      <c r="F261" s="17"/>
      <c r="G261" s="17"/>
      <c r="H261" s="17"/>
      <c r="I261" s="17"/>
      <c r="J261" s="17"/>
      <c r="K261" s="17"/>
      <c r="L261" s="17"/>
      <c r="M261" s="17"/>
    </row>
    <row r="262" spans="6:13" x14ac:dyDescent="0.25">
      <c r="F262" s="17"/>
      <c r="G262" s="17"/>
      <c r="H262" s="17"/>
      <c r="I262" s="17"/>
      <c r="J262" s="17"/>
      <c r="K262" s="17"/>
      <c r="L262" s="17"/>
      <c r="M262" s="17"/>
    </row>
    <row r="263" spans="6:13" x14ac:dyDescent="0.25">
      <c r="F263" s="17"/>
      <c r="G263" s="17"/>
      <c r="H263" s="17"/>
      <c r="I263" s="17"/>
      <c r="J263" s="17"/>
      <c r="K263" s="17"/>
      <c r="L263" s="17"/>
      <c r="M263" s="17"/>
    </row>
    <row r="264" spans="6:13" x14ac:dyDescent="0.25">
      <c r="F264" s="17"/>
      <c r="G264" s="17"/>
      <c r="H264" s="17"/>
      <c r="I264" s="17"/>
      <c r="J264" s="17"/>
      <c r="K264" s="17"/>
      <c r="L264" s="17"/>
      <c r="M264" s="17"/>
    </row>
    <row r="265" spans="6:13" x14ac:dyDescent="0.25">
      <c r="F265" s="17"/>
      <c r="G265" s="17"/>
      <c r="H265" s="17"/>
      <c r="I265" s="17"/>
      <c r="J265" s="17"/>
      <c r="K265" s="17"/>
      <c r="L265" s="17"/>
      <c r="M265" s="17"/>
    </row>
    <row r="266" spans="6:13" x14ac:dyDescent="0.25">
      <c r="F266" s="17"/>
      <c r="G266" s="17"/>
      <c r="H266" s="17"/>
      <c r="I266" s="17"/>
      <c r="J266" s="17"/>
      <c r="K266" s="17"/>
      <c r="L266" s="17"/>
      <c r="M266" s="17"/>
    </row>
    <row r="267" spans="6:13" x14ac:dyDescent="0.25">
      <c r="F267" s="17"/>
      <c r="G267" s="17"/>
      <c r="H267" s="17"/>
      <c r="I267" s="17"/>
      <c r="J267" s="17"/>
      <c r="K267" s="17"/>
      <c r="L267" s="17"/>
      <c r="M267" s="17"/>
    </row>
    <row r="268" spans="6:13" x14ac:dyDescent="0.25">
      <c r="F268" s="17"/>
      <c r="G268" s="17"/>
      <c r="H268" s="17"/>
      <c r="I268" s="17"/>
      <c r="J268" s="17"/>
      <c r="K268" s="17"/>
      <c r="L268" s="17"/>
      <c r="M268" s="17"/>
    </row>
    <row r="269" spans="6:13" x14ac:dyDescent="0.25">
      <c r="F269" s="17"/>
      <c r="G269" s="17"/>
      <c r="H269" s="17"/>
      <c r="I269" s="17"/>
      <c r="J269" s="17"/>
      <c r="K269" s="17"/>
      <c r="L269" s="17"/>
      <c r="M269" s="17"/>
    </row>
    <row r="270" spans="6:13" x14ac:dyDescent="0.25">
      <c r="F270" s="17"/>
      <c r="G270" s="17"/>
      <c r="H270" s="17"/>
      <c r="I270" s="17"/>
      <c r="J270" s="17"/>
      <c r="K270" s="17"/>
      <c r="L270" s="17"/>
      <c r="M270" s="17"/>
    </row>
  </sheetData>
  <sheetProtection password="E033" sheet="1" objects="1" scenarios="1"/>
  <mergeCells count="8">
    <mergeCell ref="A66:I66"/>
    <mergeCell ref="A68:A87"/>
    <mergeCell ref="C19:H19"/>
    <mergeCell ref="C50:H50"/>
    <mergeCell ref="B58:C58"/>
    <mergeCell ref="D58:E58"/>
    <mergeCell ref="F58:G58"/>
    <mergeCell ref="H58:I5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MR</vt:lpstr>
      <vt:lpstr>REX</vt:lpstr>
      <vt:lpstr>DUPLEX</vt:lpstr>
      <vt:lpstr>TRIPLEX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Östangård</dc:creator>
  <cp:lastModifiedBy>Jerry Jonsson</cp:lastModifiedBy>
  <dcterms:created xsi:type="dcterms:W3CDTF">2014-01-22T09:05:40Z</dcterms:created>
  <dcterms:modified xsi:type="dcterms:W3CDTF">2014-02-04T09:54:22Z</dcterms:modified>
</cp:coreProperties>
</file>