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2.png" ContentType="image/png"/>
  <Override PartName="/xl/charts/chart2.xml" ContentType="application/vnd.openxmlformats-officedocument.drawingml.chart+xml"/>
  <Override PartName="/xl/sharedStrings.xml" ContentType="application/vnd.openxmlformats-officedocument.spreadsheetml.sharedString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Blad1" sheetId="1" state="visible" r:id="rId2"/>
    <sheet name="COP mot Tfram vid KBfam=0" sheetId="2" state="visible" r:id="rId3"/>
    <sheet name="Nibes värmekurvor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<sst xmlns="http://schemas.openxmlformats.org/spreadsheetml/2006/main" count="25" uniqueCount="24">
  <si>
    <t xml:space="preserve">Värmeförluster till källare/grund</t>
  </si>
  <si>
    <t xml:space="preserve">Golvvärme</t>
  </si>
  <si>
    <t xml:space="preserve">Radiatorer</t>
  </si>
  <si>
    <t xml:space="preserve">Medel källartemp  °C Okt-April</t>
  </si>
  <si>
    <t xml:space="preserve">Rumstemp  °C</t>
  </si>
  <si>
    <t xml:space="preserve">VB fram °C</t>
  </si>
  <si>
    <t xml:space="preserve">VB retur °C</t>
  </si>
  <si>
    <t xml:space="preserve">Golvvärmplåtens medeltemp  °C</t>
  </si>
  <si>
    <t xml:space="preserve">COP</t>
  </si>
  <si>
    <t xml:space="preserve">Delta T  °K</t>
  </si>
  <si>
    <t xml:space="preserve">Isolering tjl m</t>
  </si>
  <si>
    <t xml:space="preserve">λ – värde</t>
  </si>
  <si>
    <t xml:space="preserve">U-värde</t>
  </si>
  <si>
    <t xml:space="preserve">Läckage effekt W/m2</t>
  </si>
  <si>
    <t xml:space="preserve">Yta m²</t>
  </si>
  <si>
    <t xml:space="preserve">Timmar oktober-april</t>
  </si>
  <si>
    <t xml:space="preserve">kWh/år golvförluster</t>
  </si>
  <si>
    <t xml:space="preserve"> förluster genom golvet kWh/år</t>
  </si>
  <si>
    <t xml:space="preserve">Ändring kWh/år</t>
  </si>
  <si>
    <t xml:space="preserve">Medelårsbehov för husvärmning kWh</t>
  </si>
  <si>
    <t xml:space="preserve">Total besparing</t>
  </si>
  <si>
    <t xml:space="preserve">framledning</t>
  </si>
  <si>
    <t xml:space="preserve">Avgiven effekt</t>
  </si>
  <si>
    <t xml:space="preserve">Tillförd effekt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</si>
</sst>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"/>
    <numFmt numFmtId="166" formatCode="0"/>
    <numFmt numFmtId="167" formatCode="0.000"/>
    <numFmt numFmtId="168" formatCode="0.00"/>
    <numFmt numFmtId="169" formatCode="#,##0.00"/>
    <numFmt numFmtId="170" formatCode="#,##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3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COP = F(KB0/VBframledning)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7902805685793"/>
          <c:y val="0.152333333333333"/>
          <c:w val="0.786261814393094"/>
          <c:h val="0.711888888888889"/>
        </c:manualLayout>
      </c:layout>
      <c:scatterChart>
        <c:scatterStyle val="lineMarker"/>
        <c:varyColors val="0"/>
        <c:ser>
          <c:idx val="0"/>
          <c:order val="0"/>
          <c:tx>
            <c:strRef>
              <c:f>'COP mot Tfram vid KBfam=0'!$H$1</c:f>
              <c:strCache>
                <c:ptCount val="1"/>
                <c:pt idx="0">
                  <c:v>COP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trendline>
            <c:spPr>
              <a:ln>
                <a:solidFill>
                  <a:srgbClr val="004586"/>
                </a:solidFill>
              </a:ln>
            </c:spPr>
            <c:trendlineType val="linear"/>
            <c:forward val="0"/>
            <c:backward val="0"/>
            <c:dispRSqr val="0"/>
            <c:dispEq val="1"/>
          </c:trendline>
          <c:xVal>
            <c:numRef>
              <c:f>'COP mot Tfram vid KBfam=0'!$G$2:$G$3</c:f>
              <c:numCache>
                <c:formatCode>General</c:formatCode>
                <c:ptCount val="2"/>
                <c:pt idx="0">
                  <c:v>35</c:v>
                </c:pt>
                <c:pt idx="1">
                  <c:v>50</c:v>
                </c:pt>
              </c:numCache>
            </c:numRef>
          </c:xVal>
          <c:yVal>
            <c:numRef>
              <c:f>'COP mot Tfram vid KBfam=0'!$H$2:$H$3</c:f>
              <c:numCache>
                <c:formatCode>General</c:formatCode>
                <c:ptCount val="2"/>
                <c:pt idx="0">
                  <c:v>4.63157894736842</c:v>
                </c:pt>
                <c:pt idx="1">
                  <c:v>3.22727272727273</c:v>
                </c:pt>
              </c:numCache>
            </c:numRef>
          </c:yVal>
          <c:smooth val="0"/>
        </c:ser>
        <c:ser>
          <c:idx val="1"/>
          <c:order val="1"/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'COP mot Tfram vid KBfam=0'!$G$7:$G$37</c:f>
              <c:numCache>
                <c:formatCode>General</c:formatCode>
                <c:ptCount val="31"/>
                <c:pt idx="0">
                  <c:v>25</c:v>
                </c:pt>
                <c:pt idx="1">
                  <c:v>26</c:v>
                </c:pt>
                <c:pt idx="2">
                  <c:v>27</c:v>
                </c:pt>
                <c:pt idx="3">
                  <c:v>28</c:v>
                </c:pt>
                <c:pt idx="4">
                  <c:v>29</c:v>
                </c:pt>
                <c:pt idx="5">
                  <c:v>30</c:v>
                </c:pt>
                <c:pt idx="6">
                  <c:v>31</c:v>
                </c:pt>
                <c:pt idx="7">
                  <c:v>32</c:v>
                </c:pt>
                <c:pt idx="8">
                  <c:v>33</c:v>
                </c:pt>
                <c:pt idx="9">
                  <c:v>34</c:v>
                </c:pt>
                <c:pt idx="10">
                  <c:v>35</c:v>
                </c:pt>
                <c:pt idx="11">
                  <c:v>36</c:v>
                </c:pt>
                <c:pt idx="12">
                  <c:v>37</c:v>
                </c:pt>
                <c:pt idx="13">
                  <c:v>38</c:v>
                </c:pt>
                <c:pt idx="14">
                  <c:v>39</c:v>
                </c:pt>
                <c:pt idx="15">
                  <c:v>40</c:v>
                </c:pt>
                <c:pt idx="16">
                  <c:v>41</c:v>
                </c:pt>
                <c:pt idx="17">
                  <c:v>42</c:v>
                </c:pt>
                <c:pt idx="18">
                  <c:v>43</c:v>
                </c:pt>
                <c:pt idx="19">
                  <c:v>44</c:v>
                </c:pt>
                <c:pt idx="20">
                  <c:v>45</c:v>
                </c:pt>
                <c:pt idx="21">
                  <c:v>46</c:v>
                </c:pt>
                <c:pt idx="22">
                  <c:v>47</c:v>
                </c:pt>
                <c:pt idx="23">
                  <c:v>48</c:v>
                </c:pt>
                <c:pt idx="24">
                  <c:v>49</c:v>
                </c:pt>
                <c:pt idx="25">
                  <c:v>50</c:v>
                </c:pt>
                <c:pt idx="26">
                  <c:v>51</c:v>
                </c:pt>
                <c:pt idx="27">
                  <c:v>52</c:v>
                </c:pt>
                <c:pt idx="28">
                  <c:v>53</c:v>
                </c:pt>
                <c:pt idx="29">
                  <c:v>54</c:v>
                </c:pt>
                <c:pt idx="30">
                  <c:v>55</c:v>
                </c:pt>
              </c:numCache>
            </c:numRef>
          </c:xVal>
          <c:yVal>
            <c:numRef>
              <c:f>'COP mot Tfram vid KBfam=0'!$H$7:$H$37</c:f>
              <c:numCache>
                <c:formatCode>General</c:formatCode>
                <c:ptCount val="31"/>
                <c:pt idx="0">
                  <c:v>5.5677830934</c:v>
                </c:pt>
                <c:pt idx="1">
                  <c:v>5.4741626787</c:v>
                </c:pt>
                <c:pt idx="2">
                  <c:v>5.380542264</c:v>
                </c:pt>
                <c:pt idx="3">
                  <c:v>5.2869218493</c:v>
                </c:pt>
                <c:pt idx="4">
                  <c:v>5.1933014346</c:v>
                </c:pt>
                <c:pt idx="5">
                  <c:v>5.0996810199</c:v>
                </c:pt>
                <c:pt idx="6">
                  <c:v>5.0060606052</c:v>
                </c:pt>
                <c:pt idx="7">
                  <c:v>4.9124401905</c:v>
                </c:pt>
                <c:pt idx="8">
                  <c:v>4.8188197758</c:v>
                </c:pt>
                <c:pt idx="9">
                  <c:v>4.7251993611</c:v>
                </c:pt>
                <c:pt idx="10">
                  <c:v>4.6315789464</c:v>
                </c:pt>
                <c:pt idx="11">
                  <c:v>4.5379585317</c:v>
                </c:pt>
                <c:pt idx="12">
                  <c:v>4.444338117</c:v>
                </c:pt>
                <c:pt idx="13">
                  <c:v>4.3507177023</c:v>
                </c:pt>
                <c:pt idx="14">
                  <c:v>4.2570972876</c:v>
                </c:pt>
                <c:pt idx="15">
                  <c:v>4.1634768729</c:v>
                </c:pt>
                <c:pt idx="16">
                  <c:v>4.0698564582</c:v>
                </c:pt>
                <c:pt idx="17">
                  <c:v>3.9762360435</c:v>
                </c:pt>
                <c:pt idx="18">
                  <c:v>3.8826156288</c:v>
                </c:pt>
                <c:pt idx="19">
                  <c:v>3.7889952141</c:v>
                </c:pt>
                <c:pt idx="20">
                  <c:v>3.6953747994</c:v>
                </c:pt>
                <c:pt idx="21">
                  <c:v>3.6017543847</c:v>
                </c:pt>
                <c:pt idx="22">
                  <c:v>3.50813397</c:v>
                </c:pt>
                <c:pt idx="23">
                  <c:v>3.4145135553</c:v>
                </c:pt>
                <c:pt idx="24">
                  <c:v>3.3208931406</c:v>
                </c:pt>
                <c:pt idx="25">
                  <c:v>3.2272727259</c:v>
                </c:pt>
                <c:pt idx="26">
                  <c:v>3.1336523112</c:v>
                </c:pt>
                <c:pt idx="27">
                  <c:v>3.0400318965</c:v>
                </c:pt>
                <c:pt idx="28">
                  <c:v>2.9464114818</c:v>
                </c:pt>
                <c:pt idx="29">
                  <c:v>2.8527910671</c:v>
                </c:pt>
                <c:pt idx="30">
                  <c:v>2.7591706524</c:v>
                </c:pt>
              </c:numCache>
            </c:numRef>
          </c:yVal>
          <c:smooth val="0"/>
        </c:ser>
        <c:axId val="4013992"/>
        <c:axId val="40278758"/>
      </c:scatterChart>
      <c:valAx>
        <c:axId val="4013992"/>
        <c:scaling>
          <c:orientation val="minMax"/>
          <c:max val="60"/>
          <c:min val="20"/>
        </c:scaling>
        <c:delete val="0"/>
        <c:axPos val="b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VB fram graderC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0278758"/>
        <c:crosses val="autoZero"/>
        <c:crossBetween val="midCat"/>
      </c:valAx>
      <c:valAx>
        <c:axId val="40278758"/>
        <c:scaling>
          <c:orientation val="minMax"/>
          <c:max val="6"/>
          <c:min val="2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b="0" sz="900" spc="-1" strike="noStrike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COP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401399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773280</xdr:colOff>
      <xdr:row>19</xdr:row>
      <xdr:rowOff>151200</xdr:rowOff>
    </xdr:to>
    <xdr:graphicFrame>
      <xdr:nvGraphicFramePr>
        <xdr:cNvPr id="0" name=""/>
        <xdr:cNvGraphicFramePr/>
      </xdr:nvGraphicFramePr>
      <xdr:xfrm>
        <a:off x="0" y="0"/>
        <a:ext cx="483696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7</xdr:col>
      <xdr:colOff>40680</xdr:colOff>
      <xdr:row>26</xdr:row>
      <xdr:rowOff>53280</xdr:rowOff>
    </xdr:to>
    <xdr:pic>
      <xdr:nvPicPr>
        <xdr:cNvPr id="1" name="Bild 1" descr=""/>
        <xdr:cNvPicPr/>
      </xdr:nvPicPr>
      <xdr:blipFill>
        <a:blip r:embed="rId1"/>
        <a:stretch/>
      </xdr:blipFill>
      <xdr:spPr>
        <a:xfrm>
          <a:off x="0" y="0"/>
          <a:ext cx="5730120" cy="42796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358920</xdr:colOff>
      <xdr:row>17</xdr:row>
      <xdr:rowOff>57240</xdr:rowOff>
    </xdr:from>
    <xdr:to>
      <xdr:col>2</xdr:col>
      <xdr:colOff>366840</xdr:colOff>
      <xdr:row>21</xdr:row>
      <xdr:rowOff>8280</xdr:rowOff>
    </xdr:to>
    <xdr:sp>
      <xdr:nvSpPr>
        <xdr:cNvPr id="2" name="Line 1"/>
        <xdr:cNvSpPr/>
      </xdr:nvSpPr>
      <xdr:spPr>
        <a:xfrm flipV="1">
          <a:off x="1984320" y="2820600"/>
          <a:ext cx="7920" cy="601200"/>
        </a:xfrm>
        <a:prstGeom prst="line">
          <a:avLst/>
        </a:prstGeom>
        <a:ln w="36000">
          <a:solidFill>
            <a:srgbClr val="3465a4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</xdr:col>
      <xdr:colOff>175680</xdr:colOff>
      <xdr:row>17</xdr:row>
      <xdr:rowOff>56880</xdr:rowOff>
    </xdr:from>
    <xdr:to>
      <xdr:col>2</xdr:col>
      <xdr:colOff>366840</xdr:colOff>
      <xdr:row>17</xdr:row>
      <xdr:rowOff>64800</xdr:rowOff>
    </xdr:to>
    <xdr:sp>
      <xdr:nvSpPr>
        <xdr:cNvPr id="3" name="Line 1"/>
        <xdr:cNvSpPr/>
      </xdr:nvSpPr>
      <xdr:spPr>
        <a:xfrm flipH="1">
          <a:off x="988200" y="2820240"/>
          <a:ext cx="1004040" cy="7920"/>
        </a:xfrm>
        <a:prstGeom prst="line">
          <a:avLst/>
        </a:prstGeom>
        <a:ln w="36000">
          <a:solidFill>
            <a:srgbClr val="3465a4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</xdr:col>
      <xdr:colOff>159480</xdr:colOff>
      <xdr:row>18</xdr:row>
      <xdr:rowOff>105840</xdr:rowOff>
    </xdr:from>
    <xdr:to>
      <xdr:col>2</xdr:col>
      <xdr:colOff>366840</xdr:colOff>
      <xdr:row>18</xdr:row>
      <xdr:rowOff>138240</xdr:rowOff>
    </xdr:to>
    <xdr:sp>
      <xdr:nvSpPr>
        <xdr:cNvPr id="4" name="Line 1"/>
        <xdr:cNvSpPr/>
      </xdr:nvSpPr>
      <xdr:spPr>
        <a:xfrm flipH="1">
          <a:off x="972000" y="3031920"/>
          <a:ext cx="1020240" cy="32400"/>
        </a:xfrm>
        <a:prstGeom prst="line">
          <a:avLst/>
        </a:prstGeom>
        <a:ln w="36000">
          <a:solidFill>
            <a:srgbClr val="3465a4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0" activeCellId="0" sqref="B20"/>
    </sheetView>
  </sheetViews>
  <sheetFormatPr defaultRowHeight="12.8"/>
  <cols>
    <col collapsed="false" hidden="false" max="1" min="1" style="0" width="30.8520408163265"/>
    <col collapsed="false" hidden="false" max="1025" min="2" style="0" width="13.4183673469388"/>
  </cols>
  <sheetData>
    <row r="1" s="1" customFormat="true" ht="12.8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2.8" hidden="false" customHeight="false" outlineLevel="0" collapsed="false">
      <c r="A2" s="0" t="s">
        <v>3</v>
      </c>
      <c r="B2" s="0" t="n">
        <v>3.5</v>
      </c>
      <c r="C2" s="0" t="n">
        <v>3.5</v>
      </c>
    </row>
    <row r="3" customFormat="false" ht="12.8" hidden="false" customHeight="false" outlineLevel="0" collapsed="false">
      <c r="A3" s="0" t="s">
        <v>4</v>
      </c>
      <c r="B3" s="0" t="n">
        <v>21</v>
      </c>
      <c r="C3" s="0" t="n">
        <v>21</v>
      </c>
    </row>
    <row r="4" customFormat="false" ht="12.8" hidden="false" customHeight="false" outlineLevel="0" collapsed="false">
      <c r="A4" s="0" t="s">
        <v>5</v>
      </c>
      <c r="B4" s="0" t="n">
        <v>28</v>
      </c>
      <c r="C4" s="0" t="n">
        <v>32</v>
      </c>
    </row>
    <row r="5" customFormat="false" ht="12.8" hidden="false" customHeight="false" outlineLevel="0" collapsed="false">
      <c r="A5" s="0" t="s">
        <v>6</v>
      </c>
      <c r="B5" s="0" t="n">
        <v>23</v>
      </c>
      <c r="C5" s="0" t="n">
        <v>24</v>
      </c>
    </row>
    <row r="6" customFormat="false" ht="12.8" hidden="false" customHeight="false" outlineLevel="0" collapsed="false">
      <c r="A6" s="0" t="s">
        <v>7</v>
      </c>
      <c r="B6" s="0" t="n">
        <f aca="false">AVERAGE(B4:B5)</f>
        <v>25.5</v>
      </c>
      <c r="C6" s="0" t="n">
        <v>19</v>
      </c>
    </row>
    <row r="7" customFormat="false" ht="14.65" hidden="false" customHeight="false" outlineLevel="0" collapsed="false">
      <c r="A7" s="0" t="s">
        <v>8</v>
      </c>
      <c r="B7" s="0" t="n">
        <v>5.52</v>
      </c>
      <c r="C7" s="2" t="n">
        <v>4.91</v>
      </c>
      <c r="D7" s="3"/>
      <c r="E7" s="4"/>
      <c r="F7" s="4"/>
    </row>
    <row r="8" customFormat="false" ht="14.65" hidden="false" customHeight="false" outlineLevel="0" collapsed="false">
      <c r="A8" s="0" t="s">
        <v>9</v>
      </c>
      <c r="B8" s="0" t="n">
        <f aca="false">+B6-B2</f>
        <v>22</v>
      </c>
      <c r="C8" s="0" t="n">
        <f aca="false">+C6-C2</f>
        <v>15.5</v>
      </c>
      <c r="D8" s="5"/>
      <c r="E8" s="5"/>
      <c r="F8" s="5"/>
    </row>
    <row r="9" customFormat="false" ht="14.65" hidden="false" customHeight="false" outlineLevel="0" collapsed="false">
      <c r="A9" s="0" t="s">
        <v>10</v>
      </c>
      <c r="B9" s="6" t="n">
        <v>0.18</v>
      </c>
      <c r="C9" s="7" t="n">
        <v>0.2</v>
      </c>
      <c r="D9" s="5"/>
      <c r="E9" s="5"/>
      <c r="F9" s="5"/>
    </row>
    <row r="10" customFormat="false" ht="14.65" hidden="false" customHeight="false" outlineLevel="0" collapsed="false">
      <c r="A10" s="0" t="s">
        <v>11</v>
      </c>
      <c r="B10" s="8" t="n">
        <v>0.038</v>
      </c>
      <c r="C10" s="5" t="n">
        <v>0.038</v>
      </c>
      <c r="D10" s="5"/>
      <c r="E10" s="5"/>
      <c r="F10" s="5"/>
    </row>
    <row r="11" customFormat="false" ht="12.8" hidden="false" customHeight="false" outlineLevel="0" collapsed="false">
      <c r="A11" s="0" t="s">
        <v>12</v>
      </c>
      <c r="B11" s="6" t="n">
        <f aca="false">B10/B9</f>
        <v>0.211111111111111</v>
      </c>
      <c r="C11" s="6" t="n">
        <f aca="false">C10/C9</f>
        <v>0.19</v>
      </c>
    </row>
    <row r="12" customFormat="false" ht="12.8" hidden="false" customHeight="false" outlineLevel="0" collapsed="false">
      <c r="A12" s="0" t="s">
        <v>13</v>
      </c>
      <c r="B12" s="9" t="n">
        <f aca="false">+B11*B8</f>
        <v>4.64444444444445</v>
      </c>
      <c r="C12" s="0" t="n">
        <f aca="false">+C11*C8</f>
        <v>2.945</v>
      </c>
    </row>
    <row r="13" customFormat="false" ht="12.8" hidden="false" customHeight="false" outlineLevel="0" collapsed="false">
      <c r="A13" s="0" t="s">
        <v>14</v>
      </c>
      <c r="B13" s="0" t="n">
        <v>110</v>
      </c>
      <c r="C13" s="0" t="n">
        <v>110</v>
      </c>
    </row>
    <row r="14" customFormat="false" ht="12.8" hidden="false" customHeight="false" outlineLevel="0" collapsed="false">
      <c r="A14" s="0" t="s">
        <v>15</v>
      </c>
      <c r="B14" s="0" t="n">
        <f aca="false">+212*24</f>
        <v>5088</v>
      </c>
      <c r="C14" s="0" t="n">
        <f aca="false">+212*24</f>
        <v>5088</v>
      </c>
    </row>
    <row r="15" customFormat="false" ht="12.8" hidden="false" customHeight="false" outlineLevel="0" collapsed="false">
      <c r="A15" s="10" t="s">
        <v>16</v>
      </c>
      <c r="B15" s="11" t="n">
        <f aca="false">+B12*B13*B14/1000</f>
        <v>2599.40266666667</v>
      </c>
      <c r="C15" s="11" t="n">
        <f aca="false">+C12*C13*C14/1000</f>
        <v>1648.2576</v>
      </c>
    </row>
    <row r="16" customFormat="false" ht="12.8" hidden="false" customHeight="false" outlineLevel="0" collapsed="false">
      <c r="A16" s="0" t="s">
        <v>17</v>
      </c>
      <c r="B16" s="12" t="n">
        <f aca="false">+B15/B7</f>
        <v>470.906280193237</v>
      </c>
      <c r="C16" s="12" t="n">
        <f aca="false">+C15/C7</f>
        <v>335.694012219959</v>
      </c>
    </row>
    <row r="17" customFormat="false" ht="12.8" hidden="false" customHeight="false" outlineLevel="0" collapsed="false">
      <c r="A17" s="0" t="s">
        <v>18</v>
      </c>
      <c r="B17" s="12" t="n">
        <f aca="false">B16-C16</f>
        <v>135.212267973278</v>
      </c>
    </row>
    <row r="19" customFormat="false" ht="12.8" hidden="false" customHeight="false" outlineLevel="0" collapsed="false">
      <c r="A19" s="0" t="s">
        <v>19</v>
      </c>
      <c r="B19" s="12" t="n">
        <f aca="false">C19*C7/B7+B17</f>
        <v>3871.08183319067</v>
      </c>
      <c r="C19" s="0" t="n">
        <v>4200</v>
      </c>
    </row>
    <row r="20" customFormat="false" ht="12.8" hidden="false" customHeight="false" outlineLevel="0" collapsed="false">
      <c r="A20" s="0" t="s">
        <v>20</v>
      </c>
      <c r="B20" s="12" t="n">
        <f aca="false">C19-B19</f>
        <v>328.918166809331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G1:J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RowHeight="12.8"/>
  <cols>
    <col collapsed="false" hidden="false" max="7" min="1" style="0" width="11.5204081632653"/>
    <col collapsed="false" hidden="false" max="8" min="8" style="6" width="11.5204081632653"/>
    <col collapsed="false" hidden="false" max="1025" min="9" style="0" width="11.5204081632653"/>
  </cols>
  <sheetData>
    <row r="1" customFormat="false" ht="12.8" hidden="false" customHeight="false" outlineLevel="0" collapsed="false">
      <c r="G1" s="1" t="s">
        <v>21</v>
      </c>
      <c r="H1" s="13" t="s">
        <v>8</v>
      </c>
      <c r="I1" s="1" t="s">
        <v>22</v>
      </c>
      <c r="J1" s="1" t="s">
        <v>23</v>
      </c>
    </row>
    <row r="2" customFormat="false" ht="12.8" hidden="false" customHeight="false" outlineLevel="0" collapsed="false">
      <c r="G2" s="1" t="n">
        <v>35</v>
      </c>
      <c r="H2" s="13" t="n">
        <f aca="false">+I2/J2</f>
        <v>4.63157894736842</v>
      </c>
      <c r="I2" s="1" t="n">
        <v>8.8</v>
      </c>
      <c r="J2" s="1" t="n">
        <v>1.9</v>
      </c>
    </row>
    <row r="3" customFormat="false" ht="12.8" hidden="false" customHeight="false" outlineLevel="0" collapsed="false">
      <c r="G3" s="1" t="n">
        <v>50</v>
      </c>
      <c r="H3" s="13" t="n">
        <f aca="false">+I3/J3</f>
        <v>3.22727272727273</v>
      </c>
      <c r="I3" s="1" t="n">
        <v>7.1</v>
      </c>
      <c r="J3" s="1" t="n">
        <v>2.2</v>
      </c>
    </row>
    <row r="6" customFormat="false" ht="12.8" hidden="false" customHeight="false" outlineLevel="0" collapsed="false">
      <c r="G6" s="0" t="n">
        <v>25.5</v>
      </c>
      <c r="H6" s="6" t="n">
        <f aca="false">-0.0936204147*G6+7.9082934609</f>
        <v>5.52097288605</v>
      </c>
    </row>
    <row r="7" customFormat="false" ht="12.8" hidden="false" customHeight="false" outlineLevel="0" collapsed="false">
      <c r="G7" s="0" t="n">
        <v>25</v>
      </c>
      <c r="H7" s="6" t="n">
        <f aca="false">-0.0936204147*G7+7.9082934609</f>
        <v>5.5677830934</v>
      </c>
    </row>
    <row r="8" customFormat="false" ht="12.8" hidden="false" customHeight="false" outlineLevel="0" collapsed="false">
      <c r="G8" s="0" t="n">
        <v>26</v>
      </c>
      <c r="H8" s="6" t="n">
        <f aca="false">-0.0936204147*G8+7.9082934609</f>
        <v>5.4741626787</v>
      </c>
    </row>
    <row r="9" customFormat="false" ht="12.8" hidden="false" customHeight="false" outlineLevel="0" collapsed="false">
      <c r="G9" s="0" t="n">
        <v>27</v>
      </c>
      <c r="H9" s="6" t="n">
        <f aca="false">-0.0936204147*G9+7.9082934609</f>
        <v>5.380542264</v>
      </c>
    </row>
    <row r="10" customFormat="false" ht="12.8" hidden="false" customHeight="false" outlineLevel="0" collapsed="false">
      <c r="G10" s="0" t="n">
        <v>28</v>
      </c>
      <c r="H10" s="6" t="n">
        <f aca="false">-0.0936204147*G10+7.9082934609</f>
        <v>5.2869218493</v>
      </c>
    </row>
    <row r="11" customFormat="false" ht="12.8" hidden="false" customHeight="false" outlineLevel="0" collapsed="false">
      <c r="G11" s="0" t="n">
        <v>29</v>
      </c>
      <c r="H11" s="6" t="n">
        <f aca="false">-0.0936204147*G11+7.9082934609</f>
        <v>5.1933014346</v>
      </c>
    </row>
    <row r="12" customFormat="false" ht="12.8" hidden="false" customHeight="false" outlineLevel="0" collapsed="false">
      <c r="G12" s="0" t="n">
        <v>30</v>
      </c>
      <c r="H12" s="6" t="n">
        <f aca="false">-0.0936204147*G12+7.9082934609</f>
        <v>5.0996810199</v>
      </c>
    </row>
    <row r="13" customFormat="false" ht="12.8" hidden="false" customHeight="false" outlineLevel="0" collapsed="false">
      <c r="G13" s="0" t="n">
        <v>31</v>
      </c>
      <c r="H13" s="6" t="n">
        <f aca="false">-0.0936204147*G13+7.9082934609</f>
        <v>5.0060606052</v>
      </c>
    </row>
    <row r="14" customFormat="false" ht="12.8" hidden="false" customHeight="false" outlineLevel="0" collapsed="false">
      <c r="G14" s="0" t="n">
        <v>32</v>
      </c>
      <c r="H14" s="6" t="n">
        <f aca="false">-0.0936204147*G14+7.9082934609</f>
        <v>4.9124401905</v>
      </c>
    </row>
    <row r="15" customFormat="false" ht="12.8" hidden="false" customHeight="false" outlineLevel="0" collapsed="false">
      <c r="G15" s="0" t="n">
        <v>33</v>
      </c>
      <c r="H15" s="6" t="n">
        <f aca="false">-0.0936204147*G15+7.9082934609</f>
        <v>4.8188197758</v>
      </c>
    </row>
    <row r="16" customFormat="false" ht="12.8" hidden="false" customHeight="false" outlineLevel="0" collapsed="false">
      <c r="G16" s="0" t="n">
        <v>34</v>
      </c>
      <c r="H16" s="6" t="n">
        <f aca="false">-0.0936204147*G16+7.9082934609</f>
        <v>4.7251993611</v>
      </c>
    </row>
    <row r="17" customFormat="false" ht="12.8" hidden="false" customHeight="false" outlineLevel="0" collapsed="false">
      <c r="G17" s="0" t="n">
        <v>35</v>
      </c>
      <c r="H17" s="6" t="n">
        <f aca="false">-0.0936204147*G17+7.9082934609</f>
        <v>4.6315789464</v>
      </c>
    </row>
    <row r="18" customFormat="false" ht="12.8" hidden="false" customHeight="false" outlineLevel="0" collapsed="false">
      <c r="G18" s="0" t="n">
        <v>36</v>
      </c>
      <c r="H18" s="6" t="n">
        <f aca="false">-0.0936204147*G18+7.9082934609</f>
        <v>4.5379585317</v>
      </c>
    </row>
    <row r="19" customFormat="false" ht="12.8" hidden="false" customHeight="false" outlineLevel="0" collapsed="false">
      <c r="G19" s="0" t="n">
        <v>37</v>
      </c>
      <c r="H19" s="6" t="n">
        <f aca="false">-0.0936204147*G19+7.9082934609</f>
        <v>4.444338117</v>
      </c>
    </row>
    <row r="20" customFormat="false" ht="12.8" hidden="false" customHeight="false" outlineLevel="0" collapsed="false">
      <c r="G20" s="0" t="n">
        <v>38</v>
      </c>
      <c r="H20" s="6" t="n">
        <f aca="false">-0.0936204147*G20+7.9082934609</f>
        <v>4.3507177023</v>
      </c>
    </row>
    <row r="21" customFormat="false" ht="12.8" hidden="false" customHeight="false" outlineLevel="0" collapsed="false">
      <c r="G21" s="0" t="n">
        <v>39</v>
      </c>
      <c r="H21" s="6" t="n">
        <f aca="false">-0.0936204147*G21+7.9082934609</f>
        <v>4.2570972876</v>
      </c>
    </row>
    <row r="22" customFormat="false" ht="12.8" hidden="false" customHeight="false" outlineLevel="0" collapsed="false">
      <c r="G22" s="0" t="n">
        <v>40</v>
      </c>
      <c r="H22" s="6" t="n">
        <f aca="false">-0.0936204147*G22+7.9082934609</f>
        <v>4.1634768729</v>
      </c>
    </row>
    <row r="23" customFormat="false" ht="12.8" hidden="false" customHeight="false" outlineLevel="0" collapsed="false">
      <c r="G23" s="0" t="n">
        <v>41</v>
      </c>
      <c r="H23" s="6" t="n">
        <f aca="false">-0.0936204147*G23+7.9082934609</f>
        <v>4.0698564582</v>
      </c>
    </row>
    <row r="24" customFormat="false" ht="12.8" hidden="false" customHeight="false" outlineLevel="0" collapsed="false">
      <c r="G24" s="0" t="n">
        <v>42</v>
      </c>
      <c r="H24" s="6" t="n">
        <f aca="false">-0.0936204147*G24+7.9082934609</f>
        <v>3.9762360435</v>
      </c>
    </row>
    <row r="25" customFormat="false" ht="12.8" hidden="false" customHeight="false" outlineLevel="0" collapsed="false">
      <c r="G25" s="0" t="n">
        <v>43</v>
      </c>
      <c r="H25" s="6" t="n">
        <f aca="false">-0.0936204147*G25+7.9082934609</f>
        <v>3.8826156288</v>
      </c>
    </row>
    <row r="26" customFormat="false" ht="12.8" hidden="false" customHeight="false" outlineLevel="0" collapsed="false">
      <c r="G26" s="0" t="n">
        <v>44</v>
      </c>
      <c r="H26" s="6" t="n">
        <f aca="false">-0.0936204147*G26+7.9082934609</f>
        <v>3.7889952141</v>
      </c>
    </row>
    <row r="27" customFormat="false" ht="12.8" hidden="false" customHeight="false" outlineLevel="0" collapsed="false">
      <c r="G27" s="0" t="n">
        <v>45</v>
      </c>
      <c r="H27" s="6" t="n">
        <f aca="false">-0.0936204147*G27+7.9082934609</f>
        <v>3.6953747994</v>
      </c>
    </row>
    <row r="28" customFormat="false" ht="12.8" hidden="false" customHeight="false" outlineLevel="0" collapsed="false">
      <c r="G28" s="0" t="n">
        <v>46</v>
      </c>
      <c r="H28" s="6" t="n">
        <f aca="false">-0.0936204147*G28+7.9082934609</f>
        <v>3.6017543847</v>
      </c>
    </row>
    <row r="29" customFormat="false" ht="12.8" hidden="false" customHeight="false" outlineLevel="0" collapsed="false">
      <c r="G29" s="0" t="n">
        <v>47</v>
      </c>
      <c r="H29" s="6" t="n">
        <f aca="false">-0.0936204147*G29+7.9082934609</f>
        <v>3.50813397</v>
      </c>
    </row>
    <row r="30" customFormat="false" ht="12.8" hidden="false" customHeight="false" outlineLevel="0" collapsed="false">
      <c r="G30" s="0" t="n">
        <v>48</v>
      </c>
      <c r="H30" s="6" t="n">
        <f aca="false">-0.0936204147*G30+7.9082934609</f>
        <v>3.4145135553</v>
      </c>
    </row>
    <row r="31" customFormat="false" ht="12.8" hidden="false" customHeight="false" outlineLevel="0" collapsed="false">
      <c r="G31" s="0" t="n">
        <v>49</v>
      </c>
      <c r="H31" s="6" t="n">
        <f aca="false">-0.0936204147*G31+7.9082934609</f>
        <v>3.3208931406</v>
      </c>
    </row>
    <row r="32" customFormat="false" ht="12.8" hidden="false" customHeight="false" outlineLevel="0" collapsed="false">
      <c r="G32" s="0" t="n">
        <v>50</v>
      </c>
      <c r="H32" s="6" t="n">
        <f aca="false">-0.0936204147*G32+7.9082934609</f>
        <v>3.2272727259</v>
      </c>
    </row>
    <row r="33" customFormat="false" ht="12.8" hidden="false" customHeight="false" outlineLevel="0" collapsed="false">
      <c r="G33" s="0" t="n">
        <v>51</v>
      </c>
      <c r="H33" s="6" t="n">
        <f aca="false">-0.0936204147*G33+7.9082934609</f>
        <v>3.1336523112</v>
      </c>
    </row>
    <row r="34" customFormat="false" ht="12.8" hidden="false" customHeight="false" outlineLevel="0" collapsed="false">
      <c r="G34" s="0" t="n">
        <v>52</v>
      </c>
      <c r="H34" s="6" t="n">
        <f aca="false">-0.0936204147*G34+7.9082934609</f>
        <v>3.0400318965</v>
      </c>
    </row>
    <row r="35" customFormat="false" ht="12.8" hidden="false" customHeight="false" outlineLevel="0" collapsed="false">
      <c r="G35" s="0" t="n">
        <v>53</v>
      </c>
      <c r="H35" s="6" t="n">
        <f aca="false">-0.0936204147*G35+7.9082934609</f>
        <v>2.9464114818</v>
      </c>
    </row>
    <row r="36" customFormat="false" ht="12.8" hidden="false" customHeight="false" outlineLevel="0" collapsed="false">
      <c r="G36" s="0" t="n">
        <v>54</v>
      </c>
      <c r="H36" s="6" t="n">
        <f aca="false">-0.0936204147*G36+7.9082934609</f>
        <v>2.8527910671</v>
      </c>
    </row>
    <row r="37" customFormat="false" ht="12.8" hidden="false" customHeight="false" outlineLevel="0" collapsed="false">
      <c r="G37" s="0" t="n">
        <v>55</v>
      </c>
      <c r="H37" s="6" t="n">
        <f aca="false">-0.0936204147*G37+7.9082934609</f>
        <v>2.7591706524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9" activeCellId="0" sqref="J19"/>
    </sheetView>
  </sheetViews>
  <sheetFormatPr defaultRowHeight="12.8"/>
  <cols>
    <col collapsed="false" hidden="false" max="1025" min="1" style="0" width="11.52040816326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110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2017-01-23T22:46:23Z</dcterms:created>
  <dc:creator/>
  <dc:description/>
  <dc:language>sv-SE</dc:language>
  <cp:lastModifiedBy/>
  <dcterms:modified xsi:type="dcterms:W3CDTF">2017-01-25T22:51:57Z</dcterms:modified>
  <cp:revision>5</cp:revision>
  <dc:subject/>
  <dc:title/>
</cp:coreProperties>
</file>