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media/image1.png" ContentType="image/png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11" firstSheet="0" activeTab="0"/>
  </bookViews>
  <sheets>
    <sheet name="Effektbehov tillbyggnad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<sst xmlns="http://schemas.openxmlformats.org/spreadsheetml/2006/main" count="30" uniqueCount="27">
  <si>
    <t>Byggdel</t>
  </si>
  <si>
    <t>längd m</t>
  </si>
  <si>
    <t>Bredd resp höjd m</t>
  </si>
  <si>
    <t>yta m²</t>
  </si>
  <si>
    <t>tjocklek mm</t>
  </si>
  <si>
    <t>lamda W/m,K</t>
  </si>
  <si>
    <t>R 1/Lamda</t>
  </si>
  <si>
    <t>U W/m2,K</t>
  </si>
  <si>
    <t>Watt/K</t>
  </si>
  <si>
    <t>DeltaT</t>
  </si>
  <si>
    <t>Watt vid -20°C</t>
  </si>
  <si>
    <t>golv</t>
  </si>
  <si>
    <t>fönster</t>
  </si>
  <si>
    <t>Netto vägg</t>
  </si>
  <si>
    <t>tak</t>
  </si>
  <si>
    <t>Summa</t>
  </si>
  <si>
    <t>Effektbehov per golvyta</t>
  </si>
  <si>
    <t>Um</t>
  </si>
  <si>
    <t>Minskning av effektbehov för bef. Hus</t>
  </si>
  <si>
    <t>Radiatorvägg</t>
  </si>
  <si>
    <t>Fönster</t>
  </si>
  <si>
    <t>Netto effektbehov</t>
  </si>
  <si>
    <t>Ventilation 20%</t>
  </si>
  <si>
    <t>Total</t>
  </si>
  <si>
    <t>Area temp</t>
  </si>
  <si>
    <t>Are fönster</t>
  </si>
  <si>
    <t>Andel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</si>
</sst>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.0"/>
    <numFmt numFmtId="166" formatCode="0"/>
    <numFmt numFmtId="167" formatCode="0.00"/>
    <numFmt numFmtId="168" formatCode="0.000"/>
    <numFmt numFmtId="169" formatCode="0.00%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2"/>
      <name val="Arial"/>
      <family val="2"/>
      <charset val="1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9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11</xdr:col>
      <xdr:colOff>223200</xdr:colOff>
      <xdr:row>0</xdr:row>
      <xdr:rowOff>360</xdr:rowOff>
    </xdr:from>
    <xdr:to>
      <xdr:col>18</xdr:col>
      <xdr:colOff>108360</xdr:colOff>
      <xdr:row>16</xdr:row>
      <xdr:rowOff>132840</xdr:rowOff>
    </xdr:to>
    <xdr:pic>
      <xdr:nvPicPr>
        <xdr:cNvPr id="0" name="Bild 1" descr=""/>
        <xdr:cNvPicPr/>
      </xdr:nvPicPr>
      <xdr:blipFill>
        <a:blip r:embed="rId1"/>
        <a:stretch/>
      </xdr:blipFill>
      <xdr:spPr>
        <a:xfrm>
          <a:off x="9214560" y="360"/>
          <a:ext cx="5574960" cy="27892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79" zoomScaleNormal="79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1" width="23.0459183673469"/>
    <col collapsed="false" hidden="false" max="2" min="2" style="2" width="8.33163265306122"/>
    <col collapsed="false" hidden="false" max="3" min="3" style="2" width="17.1530612244898"/>
    <col collapsed="false" hidden="false" max="4" min="4" style="2" width="6.70408163265306"/>
    <col collapsed="false" hidden="false" max="5" min="5" style="2" width="11.7244897959184"/>
    <col collapsed="false" hidden="false" max="6" min="6" style="2" width="12.6785714285714"/>
    <col collapsed="false" hidden="false" max="7" min="7" style="2" width="10.5"/>
    <col collapsed="false" hidden="false" max="8" min="8" style="2" width="9.8265306122449"/>
    <col collapsed="false" hidden="false" max="9" min="9" style="2" width="7.11734693877551"/>
    <col collapsed="false" hidden="false" max="10" min="10" style="2" width="6.98469387755102"/>
    <col collapsed="false" hidden="false" max="11" min="11" style="2" width="13.3571428571429"/>
    <col collapsed="false" hidden="false" max="1025" min="12" style="0" width="11.5204081632653"/>
  </cols>
  <sheetData>
    <row r="1" s="1" customFormat="true" ht="15" hidden="false" customHeight="false" outlineLevel="0" collapsed="false">
      <c r="A1" s="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6" t="s">
        <v>9</v>
      </c>
      <c r="K1" s="4" t="s">
        <v>10</v>
      </c>
    </row>
    <row r="2" s="1" customFormat="true" ht="15" hidden="false" customHeight="false" outlineLevel="0" collapsed="false">
      <c r="A2" s="3"/>
      <c r="B2" s="4"/>
      <c r="C2" s="4"/>
      <c r="D2" s="5"/>
      <c r="E2" s="4"/>
      <c r="F2" s="4"/>
      <c r="G2" s="4"/>
      <c r="H2" s="4"/>
      <c r="I2" s="4"/>
      <c r="J2" s="6"/>
      <c r="K2" s="4"/>
    </row>
    <row r="3" s="7" customFormat="true" ht="12.8" hidden="false" customHeight="false" outlineLevel="0" collapsed="false">
      <c r="A3" s="7" t="s">
        <v>11</v>
      </c>
      <c r="B3" s="8" t="n">
        <v>7.9</v>
      </c>
      <c r="C3" s="8" t="n">
        <v>3.6</v>
      </c>
      <c r="D3" s="9" t="n">
        <f aca="false">+B3*C3</f>
        <v>28.44</v>
      </c>
      <c r="E3" s="8" t="n">
        <v>265</v>
      </c>
      <c r="F3" s="8" t="n">
        <v>0.037</v>
      </c>
      <c r="G3" s="10" t="n">
        <f aca="false">+E3/F3/1000</f>
        <v>7.16216216216216</v>
      </c>
      <c r="H3" s="10" t="n">
        <f aca="false">+1/G3</f>
        <v>0.139622641509434</v>
      </c>
      <c r="I3" s="10" t="n">
        <f aca="false">+H3*D3</f>
        <v>3.9708679245283</v>
      </c>
      <c r="J3" s="11" t="n">
        <v>60</v>
      </c>
      <c r="K3" s="11" t="n">
        <f aca="false">I3*J3</f>
        <v>238.252075471698</v>
      </c>
    </row>
    <row r="4" s="7" customFormat="true" ht="12.8" hidden="false" customHeight="false" outlineLevel="0" collapsed="false">
      <c r="A4" s="7" t="s">
        <v>12</v>
      </c>
      <c r="B4" s="8" t="n">
        <f aca="false">+1.6*4</f>
        <v>6.4</v>
      </c>
      <c r="C4" s="8" t="n">
        <v>1.4</v>
      </c>
      <c r="D4" s="9" t="n">
        <f aca="false">+B4*C4</f>
        <v>8.96</v>
      </c>
      <c r="E4" s="8"/>
      <c r="F4" s="8"/>
      <c r="G4" s="10"/>
      <c r="H4" s="10" t="n">
        <v>1.2</v>
      </c>
      <c r="I4" s="10" t="n">
        <f aca="false">+H4*D4</f>
        <v>10.752</v>
      </c>
      <c r="J4" s="11" t="n">
        <v>40</v>
      </c>
      <c r="K4" s="11" t="n">
        <f aca="false">I4*J4</f>
        <v>430.08</v>
      </c>
    </row>
    <row r="5" s="7" customFormat="true" ht="12.8" hidden="false" customHeight="false" outlineLevel="0" collapsed="false">
      <c r="A5" s="7" t="s">
        <v>12</v>
      </c>
      <c r="B5" s="8" t="n">
        <f aca="false">+4*1.6</f>
        <v>6.4</v>
      </c>
      <c r="C5" s="8" t="n">
        <v>0.6</v>
      </c>
      <c r="D5" s="9" t="n">
        <f aca="false">+B5*C5</f>
        <v>3.84</v>
      </c>
      <c r="E5" s="8"/>
      <c r="F5" s="8"/>
      <c r="G5" s="10"/>
      <c r="H5" s="10" t="n">
        <v>1.2</v>
      </c>
      <c r="I5" s="10" t="n">
        <f aca="false">+H5*D5</f>
        <v>4.608</v>
      </c>
      <c r="J5" s="11" t="n">
        <v>40</v>
      </c>
      <c r="K5" s="11" t="n">
        <f aca="false">I5*J5</f>
        <v>184.32</v>
      </c>
    </row>
    <row r="6" s="7" customFormat="true" ht="12.8" hidden="false" customHeight="false" outlineLevel="0" collapsed="false">
      <c r="A6" s="7" t="s">
        <v>13</v>
      </c>
      <c r="B6" s="8" t="n">
        <f aca="false">+3.6+3.6+7.4</f>
        <v>14.6</v>
      </c>
      <c r="C6" s="8" t="n">
        <v>2.5</v>
      </c>
      <c r="D6" s="9" t="n">
        <f aca="false">+B6*C6-D4-D5</f>
        <v>23.7</v>
      </c>
      <c r="E6" s="8" t="n">
        <v>215</v>
      </c>
      <c r="F6" s="8" t="n">
        <v>0.037</v>
      </c>
      <c r="G6" s="10" t="n">
        <f aca="false">+E6/F6/1000</f>
        <v>5.81081081081081</v>
      </c>
      <c r="H6" s="10" t="n">
        <f aca="false">+1/G6</f>
        <v>0.172093023255814</v>
      </c>
      <c r="I6" s="10" t="n">
        <f aca="false">+H6*D6</f>
        <v>4.07860465116279</v>
      </c>
      <c r="J6" s="11" t="n">
        <v>40</v>
      </c>
      <c r="K6" s="11" t="n">
        <f aca="false">I6*J6</f>
        <v>163.144186046512</v>
      </c>
    </row>
    <row r="7" s="7" customFormat="true" ht="12.8" hidden="false" customHeight="false" outlineLevel="0" collapsed="false">
      <c r="A7" s="7" t="s">
        <v>14</v>
      </c>
      <c r="B7" s="8" t="n">
        <v>7.9</v>
      </c>
      <c r="C7" s="8" t="n">
        <v>3.6</v>
      </c>
      <c r="D7" s="9" t="n">
        <f aca="false">+B7*C7</f>
        <v>28.44</v>
      </c>
      <c r="E7" s="8" t="n">
        <v>300</v>
      </c>
      <c r="F7" s="8" t="n">
        <v>0.037</v>
      </c>
      <c r="G7" s="10" t="n">
        <f aca="false">+E7/F7/1000</f>
        <v>8.10810810810811</v>
      </c>
      <c r="H7" s="10" t="n">
        <f aca="false">+1/G7</f>
        <v>0.123333333333333</v>
      </c>
      <c r="I7" s="10" t="n">
        <f aca="false">+H7*D7</f>
        <v>3.5076</v>
      </c>
      <c r="J7" s="11" t="n">
        <v>40</v>
      </c>
      <c r="K7" s="11" t="n">
        <f aca="false">I7*J7</f>
        <v>140.304</v>
      </c>
    </row>
    <row r="8" customFormat="false" ht="12.8" hidden="false" customHeight="false" outlineLevel="0" collapsed="false">
      <c r="A8" s="0"/>
      <c r="B8" s="8"/>
      <c r="C8" s="8"/>
      <c r="D8" s="9"/>
      <c r="E8" s="8"/>
      <c r="F8" s="8"/>
      <c r="G8" s="10"/>
      <c r="H8" s="10"/>
      <c r="I8" s="10"/>
      <c r="J8" s="11"/>
      <c r="K8" s="11"/>
    </row>
    <row r="9" customFormat="false" ht="12.8" hidden="false" customHeight="false" outlineLevel="0" collapsed="false">
      <c r="A9" s="7" t="s">
        <v>15</v>
      </c>
      <c r="B9" s="8"/>
      <c r="C9" s="8"/>
      <c r="D9" s="9" t="n">
        <f aca="false">SUM(D3:D8)</f>
        <v>93.38</v>
      </c>
      <c r="E9" s="8"/>
      <c r="F9" s="8"/>
      <c r="G9" s="8"/>
      <c r="H9" s="8"/>
      <c r="I9" s="11" t="n">
        <f aca="false">SUM(I3:I7)</f>
        <v>26.9170725756911</v>
      </c>
      <c r="J9" s="11"/>
      <c r="K9" s="11" t="n">
        <f aca="false">SUM(K3:K7)</f>
        <v>1156.10026151821</v>
      </c>
    </row>
    <row r="10" customFormat="false" ht="12.8" hidden="false" customHeight="false" outlineLevel="0" collapsed="false">
      <c r="A10" s="0"/>
      <c r="B10" s="0"/>
      <c r="C10" s="0"/>
      <c r="D10" s="0"/>
      <c r="E10" s="0"/>
      <c r="F10" s="0"/>
      <c r="G10" s="0"/>
      <c r="H10" s="0"/>
      <c r="I10" s="0"/>
      <c r="J10" s="12"/>
      <c r="K10" s="13"/>
    </row>
    <row r="11" customFormat="false" ht="12.8" hidden="false" customHeight="false" outlineLevel="0" collapsed="false">
      <c r="A11" s="1" t="s">
        <v>16</v>
      </c>
      <c r="B11" s="0"/>
      <c r="C11" s="0"/>
      <c r="D11" s="0"/>
      <c r="E11" s="0"/>
      <c r="F11" s="0"/>
      <c r="G11" s="0"/>
      <c r="H11" s="0"/>
      <c r="I11" s="13"/>
      <c r="J11" s="0"/>
      <c r="K11" s="6" t="n">
        <f aca="false">+K9/D3</f>
        <v>40.6505014598527</v>
      </c>
    </row>
    <row r="12" customFormat="false" ht="12.8" hidden="false" customHeight="false" outlineLevel="0" collapsed="false">
      <c r="A12" s="0" t="s">
        <v>17</v>
      </c>
      <c r="B12" s="0"/>
      <c r="C12" s="0"/>
      <c r="D12" s="0"/>
      <c r="E12" s="0"/>
      <c r="F12" s="0"/>
      <c r="G12" s="0"/>
      <c r="H12" s="14"/>
      <c r="I12" s="0" t="n">
        <f aca="false">I9/D9</f>
        <v>0.288253079628305</v>
      </c>
      <c r="J12" s="12"/>
      <c r="K12" s="0"/>
    </row>
    <row r="13" customFormat="false" ht="12.8" hidden="false" customHeight="false" outlineLevel="0" collapsed="false">
      <c r="A13" s="0"/>
      <c r="B13" s="0"/>
      <c r="C13" s="0"/>
      <c r="D13" s="0"/>
      <c r="E13" s="0"/>
      <c r="F13" s="0"/>
      <c r="G13" s="0"/>
      <c r="H13" s="0"/>
      <c r="I13" s="0"/>
      <c r="J13" s="12"/>
      <c r="K13" s="0"/>
    </row>
    <row r="14" customFormat="false" ht="12.8" hidden="false" customHeight="false" outlineLevel="0" collapsed="false">
      <c r="A14" s="1" t="s">
        <v>18</v>
      </c>
      <c r="B14" s="0"/>
      <c r="C14" s="0"/>
      <c r="D14" s="0"/>
      <c r="E14" s="0"/>
      <c r="F14" s="0"/>
      <c r="G14" s="0"/>
      <c r="H14" s="0"/>
      <c r="I14" s="0"/>
      <c r="J14" s="12"/>
      <c r="K14" s="0"/>
    </row>
    <row r="15" customFormat="false" ht="12.8" hidden="false" customHeight="false" outlineLevel="0" collapsed="false">
      <c r="A15" s="0"/>
      <c r="B15" s="0"/>
      <c r="C15" s="0"/>
      <c r="D15" s="0"/>
      <c r="E15" s="0"/>
      <c r="F15" s="0"/>
      <c r="G15" s="0"/>
      <c r="H15" s="0"/>
      <c r="I15" s="0"/>
      <c r="J15" s="12"/>
      <c r="K15" s="0"/>
    </row>
    <row r="16" customFormat="false" ht="12.8" hidden="false" customHeight="false" outlineLevel="0" collapsed="false">
      <c r="A16" s="0" t="s">
        <v>19</v>
      </c>
      <c r="B16" s="15" t="n">
        <f aca="false">2*1.5</f>
        <v>3</v>
      </c>
      <c r="C16" s="0" t="n">
        <v>0.75</v>
      </c>
      <c r="D16" s="9" t="n">
        <f aca="false">-(B16*C16)</f>
        <v>-2.25</v>
      </c>
      <c r="E16" s="0" t="n">
        <v>100</v>
      </c>
      <c r="F16" s="16" t="n">
        <v>0.14</v>
      </c>
      <c r="G16" s="10" t="n">
        <f aca="false">+E16/F16/1000</f>
        <v>0.714285714285714</v>
      </c>
      <c r="H16" s="10" t="n">
        <f aca="false">+1/G16</f>
        <v>1.4</v>
      </c>
      <c r="I16" s="10" t="n">
        <f aca="false">+H16*D16</f>
        <v>-3.15</v>
      </c>
      <c r="J16" s="12" t="n">
        <v>60</v>
      </c>
      <c r="K16" s="11" t="n">
        <f aca="false">I16*J16</f>
        <v>-189</v>
      </c>
    </row>
    <row r="17" customFormat="false" ht="12.8" hidden="false" customHeight="false" outlineLevel="0" collapsed="false">
      <c r="A17" s="7" t="s">
        <v>20</v>
      </c>
      <c r="B17" s="8" t="n">
        <f aca="false">+2*1.6</f>
        <v>3.2</v>
      </c>
      <c r="C17" s="8" t="n">
        <v>1.4</v>
      </c>
      <c r="D17" s="9" t="n">
        <f aca="false">-(B17*C17)</f>
        <v>-4.48</v>
      </c>
      <c r="E17" s="8"/>
      <c r="F17" s="8"/>
      <c r="G17" s="10"/>
      <c r="H17" s="10" t="n">
        <v>1.2</v>
      </c>
      <c r="I17" s="10" t="n">
        <f aca="false">+H17*D17</f>
        <v>-5.376</v>
      </c>
      <c r="J17" s="11" t="n">
        <v>40</v>
      </c>
      <c r="K17" s="11" t="n">
        <f aca="false">I17*J17</f>
        <v>-215.04</v>
      </c>
    </row>
    <row r="18" customFormat="false" ht="12.8" hidden="false" customHeight="false" outlineLevel="0" collapsed="false">
      <c r="A18" s="7" t="s">
        <v>13</v>
      </c>
      <c r="B18" s="8" t="n">
        <v>7.9</v>
      </c>
      <c r="C18" s="8" t="n">
        <v>2.8</v>
      </c>
      <c r="D18" s="9" t="n">
        <f aca="false">-(B18*C18-D16-D17)</f>
        <v>-28.85</v>
      </c>
      <c r="E18" s="8" t="n">
        <v>95</v>
      </c>
      <c r="F18" s="8" t="n">
        <v>0.037</v>
      </c>
      <c r="G18" s="10" t="n">
        <f aca="false">+E18/F18/1000</f>
        <v>2.56756756756757</v>
      </c>
      <c r="H18" s="10" t="n">
        <f aca="false">+1/G18</f>
        <v>0.389473684210526</v>
      </c>
      <c r="I18" s="10" t="n">
        <f aca="false">+H18*D18</f>
        <v>-11.2363157894737</v>
      </c>
      <c r="J18" s="11" t="n">
        <v>40</v>
      </c>
      <c r="K18" s="11" t="n">
        <f aca="false">I18*J18</f>
        <v>-449.452631578947</v>
      </c>
    </row>
    <row r="19" s="1" customFormat="true" ht="12.8" hidden="false" customHeight="false" outlineLevel="0" collapsed="false">
      <c r="A19" s="1" t="s">
        <v>15</v>
      </c>
      <c r="B19" s="4"/>
      <c r="C19" s="4"/>
      <c r="D19" s="4"/>
      <c r="E19" s="4"/>
      <c r="F19" s="4"/>
      <c r="G19" s="4"/>
      <c r="H19" s="4"/>
      <c r="I19" s="6" t="n">
        <f aca="false">SUM(I16:I18)</f>
        <v>-19.7623157894737</v>
      </c>
      <c r="J19" s="6"/>
      <c r="K19" s="6" t="n">
        <f aca="false">SUM(K16:K18)</f>
        <v>-853.492631578947</v>
      </c>
    </row>
    <row r="20" customFormat="false" ht="12.8" hidden="false" customHeight="false" outlineLevel="0" collapsed="false">
      <c r="A20" s="0"/>
      <c r="B20" s="0"/>
      <c r="C20" s="0"/>
      <c r="D20" s="0"/>
      <c r="E20" s="0"/>
      <c r="F20" s="0"/>
      <c r="G20" s="0"/>
      <c r="H20" s="0"/>
      <c r="I20" s="0"/>
      <c r="J20" s="12"/>
      <c r="K20" s="0"/>
    </row>
    <row r="21" s="1" customFormat="true" ht="12.8" hidden="false" customHeight="false" outlineLevel="0" collapsed="false">
      <c r="A21" s="1" t="s">
        <v>21</v>
      </c>
      <c r="B21" s="4"/>
      <c r="C21" s="4"/>
      <c r="D21" s="4"/>
      <c r="E21" s="4"/>
      <c r="F21" s="4"/>
      <c r="G21" s="4"/>
      <c r="H21" s="4"/>
      <c r="I21" s="4"/>
      <c r="J21" s="6"/>
      <c r="K21" s="6" t="n">
        <f aca="false">+K9+K19</f>
        <v>302.607629939263</v>
      </c>
    </row>
    <row r="22" s="7" customFormat="true" ht="12.8" hidden="false" customHeight="false" outlineLevel="0" collapsed="false">
      <c r="A22" s="7" t="s">
        <v>22</v>
      </c>
      <c r="B22" s="8"/>
      <c r="C22" s="8"/>
      <c r="D22" s="8"/>
      <c r="E22" s="8"/>
      <c r="F22" s="8"/>
      <c r="G22" s="8"/>
      <c r="H22" s="8"/>
      <c r="I22" s="8"/>
      <c r="J22" s="11"/>
      <c r="K22" s="11" t="n">
        <f aca="false">0.2*K21</f>
        <v>60.5215259878525</v>
      </c>
    </row>
    <row r="23" customFormat="false" ht="12.8" hidden="false" customHeight="false" outlineLevel="0" collapsed="false">
      <c r="A23" s="1" t="s">
        <v>23</v>
      </c>
      <c r="D23" s="0"/>
      <c r="K23" s="6" t="n">
        <f aca="false">SUM(K21:K22)</f>
        <v>363.129155927115</v>
      </c>
    </row>
    <row r="24" customFormat="false" ht="12.8" hidden="false" customHeight="false" outlineLevel="0" collapsed="false">
      <c r="A24" s="0"/>
      <c r="D24" s="0"/>
    </row>
    <row r="25" customFormat="false" ht="12.8" hidden="false" customHeight="false" outlineLevel="0" collapsed="false">
      <c r="A25" s="1" t="s">
        <v>24</v>
      </c>
      <c r="D25" s="2" t="n">
        <v>28.4</v>
      </c>
    </row>
    <row r="26" customFormat="false" ht="12.8" hidden="false" customHeight="false" outlineLevel="0" collapsed="false">
      <c r="A26" s="1" t="s">
        <v>25</v>
      </c>
      <c r="D26" s="2" t="n">
        <v>11.8</v>
      </c>
    </row>
    <row r="27" customFormat="false" ht="12.8" hidden="false" customHeight="false" outlineLevel="0" collapsed="false">
      <c r="A27" s="17" t="s">
        <v>26</v>
      </c>
      <c r="D27" s="18" t="n">
        <f aca="false">D26/D25</f>
        <v>0.415492957746479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76</TotalTime>
  <Application>LibreOffice/4.3.2.2$MacOSX_x86 LibreOffice_project/edfb5295ba211bd31ad47d0bad0118690f76407d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2015-03-01T23:32:20Z</dcterms:created>
  <dc:language>sv-SE</dc:language>
  <dcterms:modified xsi:type="dcterms:W3CDTF">2015-03-01T23:33:36Z</dcterms:modified>
  <cp:revision>1</cp:revision>
</cp:coreProperties>
</file>