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media/image1.jpeg" ContentType="image/jpeg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22" windowHeight="8192" windowWidth="16384" xWindow="0" yWindow="0"/>
  </bookViews>
  <sheets>
    <sheet name="REX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<sst xmlns="http://schemas.openxmlformats.org/spreadsheetml/2006/main" count="84" uniqueCount="43">
  <si>
    <t>Datum</t>
  </si>
  <si>
    <t>Sign.</t>
  </si>
  <si>
    <t>Framlopp</t>
  </si>
  <si>
    <t>Retur</t>
  </si>
  <si>
    <t>Rumstemp</t>
  </si>
  <si>
    <t>Delta t</t>
  </si>
  <si>
    <t>F kof</t>
  </si>
  <si>
    <t>gp</t>
  </si>
  <si>
    <t>Nya omräkn. värde enl. EN442 </t>
  </si>
  <si>
    <t>REX</t>
  </si>
  <si>
    <t>Kt</t>
  </si>
  <si>
    <t>b</t>
  </si>
  <si>
    <t>c0</t>
  </si>
  <si>
    <t>c1</t>
  </si>
  <si>
    <t> </t>
  </si>
  <si>
    <t>längdefak</t>
  </si>
  <si>
    <t>Ändra värdena i de gula fälten </t>
  </si>
  <si>
    <t>(specialanpassad radiator se längre ned)  (byggmått se längst ned)</t>
  </si>
  <si>
    <t>grader C</t>
  </si>
  <si>
    <t>Värmeavgivning enl. EN442  Watt</t>
  </si>
  <si>
    <t>Omräkningsfaktor f</t>
  </si>
  <si>
    <t>Rum</t>
  </si>
  <si>
    <t>Antal</t>
  </si>
  <si>
    <t>Längd</t>
  </si>
  <si>
    <t>Höjd mm.</t>
  </si>
  <si>
    <t>sekt</t>
  </si>
  <si>
    <t>mm</t>
  </si>
  <si>
    <t>Specialanpassad radiator, ange antal sektioner, och höjd</t>
  </si>
  <si>
    <t>antal</t>
  </si>
  <si>
    <t>längd</t>
  </si>
  <si>
    <t>Spec höjd</t>
  </si>
  <si>
    <t>max längd 3975</t>
  </si>
  <si>
    <t>max höjd</t>
  </si>
  <si>
    <t>2000 mm</t>
  </si>
  <si>
    <t>Värmeavgivningsvärde på höjder över 590mm är beräknade värden och kan ha en differens på upp till 5% </t>
  </si>
  <si>
    <t>Byggmått</t>
  </si>
  <si>
    <t>MR</t>
  </si>
  <si>
    <t>DUPLEX</t>
  </si>
  <si>
    <t>TRIPLEX</t>
  </si>
  <si>
    <t>Höjd</t>
  </si>
  <si>
    <t>c/c *</t>
  </si>
  <si>
    <t>-</t>
  </si>
  <si>
    <t>* = mått mellan anslutningscentra</t>
  </si>
</sst>
</file>

<file path=xl/styles.xml><?xml version="1.0" encoding="utf-8"?>
<styleSheet xmlns="http://schemas.openxmlformats.org/spreadsheetml/2006/main">
  <numFmts count="5">
    <numFmt formatCode="GENERAL" numFmtId="164"/>
    <numFmt formatCode="YYYY/MM/DD" numFmtId="165"/>
    <numFmt formatCode="0.00%" numFmtId="166"/>
    <numFmt formatCode="0" numFmtId="167"/>
    <numFmt formatCode="#,##0" numFmtId="168"/>
  </numFmts>
  <fonts count="16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b val="true"/>
      <sz val="24"/>
    </font>
    <font>
      <name val="Arial"/>
      <family val="2"/>
      <sz val="9"/>
    </font>
    <font>
      <name val="Arial"/>
      <family val="2"/>
      <sz val="8"/>
    </font>
    <font>
      <name val="Arial"/>
      <family val="2"/>
      <b val="true"/>
      <color rgb="FFFF0000"/>
      <sz val="14"/>
    </font>
    <font>
      <name val="Arial"/>
      <family val="2"/>
      <b val="true"/>
      <color rgb="FF0000FF"/>
      <sz val="10"/>
    </font>
    <font>
      <name val="Arial"/>
      <family val="2"/>
      <b val="true"/>
      <sz val="9"/>
    </font>
    <font>
      <name val="Arial"/>
      <family val="2"/>
      <b val="true"/>
      <sz val="10"/>
    </font>
    <font>
      <name val="Arial"/>
      <family val="2"/>
      <b val="true"/>
      <sz val="16"/>
    </font>
    <font>
      <name val="Arial"/>
      <family val="2"/>
      <b val="true"/>
      <color rgb="FFFF0000"/>
      <sz val="10"/>
    </font>
    <font>
      <name val="Arial"/>
      <family val="2"/>
      <b val="true"/>
      <sz val="14"/>
    </font>
    <font>
      <name val="Verdana"/>
      <family val="2"/>
      <sz val="8"/>
    </font>
    <font>
      <name val="Verdana"/>
      <family val="2"/>
      <b val="true"/>
      <sz val="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9933"/>
        <bgColor rgb="FF969696"/>
      </patternFill>
    </fill>
    <fill>
      <patternFill patternType="solid">
        <fgColor rgb="FFC0C0C0"/>
        <bgColor rgb="FFCCCCFF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24">
    <border diagonalDown="false" diagonalUp="false">
      <left/>
      <right/>
      <top/>
      <bottom/>
      <diagonal/>
    </border>
    <border diagonalDown="false" diagonalUp="false">
      <left style="thick">
        <color rgb="FF3C3C3C"/>
      </left>
      <right/>
      <top style="thick">
        <color rgb="FF3C3C3C"/>
      </top>
      <bottom/>
      <diagonal/>
    </border>
    <border diagonalDown="false" diagonalUp="false">
      <left/>
      <right/>
      <top style="thick">
        <color rgb="FF3C3C3C"/>
      </top>
      <bottom/>
      <diagonal/>
    </border>
    <border diagonalDown="false" diagonalUp="false">
      <left/>
      <right style="thick">
        <color rgb="FF3C3C3C"/>
      </right>
      <top style="thick">
        <color rgb="FF3C3C3C"/>
      </top>
      <bottom/>
      <diagonal/>
    </border>
    <border diagonalDown="false" diagonalUp="false">
      <left style="thick">
        <color rgb="FF3C3C3C"/>
      </left>
      <right/>
      <top/>
      <bottom/>
      <diagonal/>
    </border>
    <border diagonalDown="false" diagonalUp="false">
      <left/>
      <right style="thick">
        <color rgb="FF3C3C3C"/>
      </right>
      <top/>
      <bottom/>
      <diagonal/>
    </border>
    <border diagonalDown="false" diagonalUp="false">
      <left style="thick">
        <color rgb="FF3C3C3C"/>
      </left>
      <right/>
      <top/>
      <bottom style="thick">
        <color rgb="FF3C3C3C"/>
      </bottom>
      <diagonal/>
    </border>
    <border diagonalDown="false" diagonalUp="false">
      <left/>
      <right/>
      <top/>
      <bottom style="thick">
        <color rgb="FF3C3C3C"/>
      </bottom>
      <diagonal/>
    </border>
    <border diagonalDown="false" diagonalUp="false">
      <left/>
      <right style="thick">
        <color rgb="FF3C3C3C"/>
      </right>
      <top/>
      <bottom style="thick">
        <color rgb="FF3C3C3C"/>
      </bottom>
      <diagonal/>
    </border>
    <border diagonalDown="false" diagonalUp="false">
      <left style="thick">
        <color rgb="FF3C3C3C"/>
      </left>
      <right style="thick">
        <color rgb="FF3C3C3C"/>
      </right>
      <top style="thick">
        <color rgb="FF3C3C3C"/>
      </top>
      <bottom/>
      <diagonal/>
    </border>
    <border diagonalDown="false" diagonalUp="false">
      <left style="thick">
        <color rgb="FF3C3C3C"/>
      </left>
      <right style="thick">
        <color rgb="FF3C3C3C"/>
      </right>
      <top style="thick">
        <color rgb="FF3C3C3C"/>
      </top>
      <bottom style="thick">
        <color rgb="FF3C3C3C"/>
      </bottom>
      <diagonal/>
    </border>
    <border diagonalDown="false" diagonalUp="false">
      <left/>
      <right style="thick">
        <color rgb="FF3C3C3C"/>
      </right>
      <top style="thick">
        <color rgb="FF3C3C3C"/>
      </top>
      <bottom style="thick">
        <color rgb="FF3C3C3C"/>
      </bottom>
      <diagonal/>
    </border>
    <border diagonalDown="false" diagonalUp="false">
      <left style="thick">
        <color rgb="FF3C3C3C"/>
      </left>
      <right/>
      <top style="thick">
        <color rgb="FF3C3C3C"/>
      </top>
      <bottom style="thick">
        <color rgb="FF3C3C3C"/>
      </bottom>
      <diagonal/>
    </border>
    <border diagonalDown="false" diagonalUp="false">
      <left style="thick">
        <color rgb="FF3C3C3C"/>
      </left>
      <right style="thick">
        <color rgb="FF3C3C3C"/>
      </right>
      <top/>
      <bottom style="thick">
        <color rgb="FF3C3C3C"/>
      </bottom>
      <diagonal/>
    </border>
    <border diagonalDown="false" diagonalUp="false">
      <left style="thick">
        <color rgb="FF3C3C3C"/>
      </left>
      <right style="thick"/>
      <top style="thick">
        <color rgb="FF3C3C3C"/>
      </top>
      <bottom style="thick"/>
      <diagonal/>
    </border>
    <border diagonalDown="false" diagonalUp="false">
      <left style="thick"/>
      <right style="thick"/>
      <top style="thick">
        <color rgb="FF3C3C3C"/>
      </top>
      <bottom style="thick"/>
      <diagonal/>
    </border>
    <border diagonalDown="false" diagonalUp="false">
      <left style="thick"/>
      <right style="thick">
        <color rgb="FF3C3C3C"/>
      </right>
      <top style="thick">
        <color rgb="FF3C3C3C"/>
      </top>
      <bottom style="thick"/>
      <diagonal/>
    </border>
    <border diagonalDown="false" diagonalUp="false">
      <left style="thick">
        <color rgb="FF3C3C3C"/>
      </left>
      <right style="thick"/>
      <top style="thick"/>
      <bottom style="thick"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thick"/>
      <right style="thick">
        <color rgb="FF3C3C3C"/>
      </right>
      <top style="thick"/>
      <bottom style="thick"/>
      <diagonal/>
    </border>
    <border diagonalDown="false" diagonalUp="false">
      <left style="thick">
        <color rgb="FF3C3C3C"/>
      </left>
      <right style="thick"/>
      <top style="thick"/>
      <bottom style="thick">
        <color rgb="FF3C3C3C"/>
      </bottom>
      <diagonal/>
    </border>
    <border diagonalDown="false" diagonalUp="false">
      <left style="thick"/>
      <right style="thick"/>
      <top style="thick"/>
      <bottom style="thick">
        <color rgb="FF3C3C3C"/>
      </bottom>
      <diagonal/>
    </border>
    <border diagonalDown="false" diagonalUp="false">
      <left style="thick"/>
      <right style="thick">
        <color rgb="FF3C3C3C"/>
      </right>
      <top style="thick"/>
      <bottom style="thick">
        <color rgb="FF3C3C3C"/>
      </bottom>
      <diagonal/>
    </border>
    <border diagonalDown="false" diagonalUp="false">
      <left style="thick">
        <color rgb="FFFFFFFF"/>
      </left>
      <right style="thick">
        <color rgb="FFFFFFFF"/>
      </right>
      <top/>
      <bottom style="thick">
        <color rgb="FFFFFFFF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8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2" fillId="2" fontId="11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false" borderId="3" fillId="0" fontId="1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" fontId="11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false" borderId="5" fillId="0" fontId="1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7" fillId="2" fontId="11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false" borderId="8" fillId="0" fontId="1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3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9" fillId="0" fontId="9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4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4" fillId="3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3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3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0" fontId="0" numFmtId="167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4" fillId="4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4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4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4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4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3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7" fillId="4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4" fontId="0" numFmtId="167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12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2" numFmtId="167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3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1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0" fillId="2" fontId="13" numFmtId="164" xfId="0">
      <alignment horizontal="center" indent="0" shrinkToFit="false" textRotation="0" vertical="bottom" wrapText="false"/>
      <protection hidden="false" locked="fals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1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2" fillId="3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3" fillId="5" fontId="10" numFmtId="167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12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4" fillId="6" fontId="14" numFmtId="164" xfId="0">
      <alignment horizontal="left" indent="0" shrinkToFit="false" textRotation="0" vertical="bottom" wrapText="true"/>
      <protection hidden="false" locked="true"/>
    </xf>
    <xf applyAlignment="true" applyBorder="true" applyFont="true" applyProtection="false" borderId="15" fillId="4" fontId="15" numFmtId="164" xfId="0">
      <alignment horizontal="left" indent="0" shrinkToFit="false" textRotation="0" vertical="bottom" wrapText="true"/>
      <protection hidden="false" locked="true"/>
    </xf>
    <xf applyAlignment="true" applyBorder="true" applyFont="true" applyProtection="false" borderId="15" fillId="6" fontId="15" numFmtId="164" xfId="0">
      <alignment horizontal="left" indent="0" shrinkToFit="false" textRotation="0" vertical="bottom" wrapText="true"/>
      <protection hidden="false" locked="true"/>
    </xf>
    <xf applyAlignment="true" applyBorder="true" applyFont="true" applyProtection="false" borderId="16" fillId="6" fontId="15" numFmtId="164" xfId="0">
      <alignment horizontal="left" indent="0" shrinkToFit="false" textRotation="0" vertical="bottom" wrapText="true"/>
      <protection hidden="false" locked="true"/>
    </xf>
    <xf applyAlignment="true" applyBorder="true" applyFont="true" applyProtection="false" borderId="17" fillId="6" fontId="15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8" fillId="4" fontId="15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8" fillId="6" fontId="15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9" fillId="6" fontId="15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7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8" fillId="4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8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19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20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21" fillId="4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21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22" fillId="6" fontId="14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23" fillId="6" fontId="14" numFmtId="164" xfId="0">
      <alignment horizontal="general" indent="0" shrinkToFit="false" textRotation="0" vertical="bottom" wrapText="true"/>
      <protection hidden="fals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0</xdr:col>
      <xdr:colOff>626400</xdr:colOff>
      <xdr:row>70</xdr:row>
      <xdr:rowOff>0</xdr:rowOff>
    </xdr:from>
    <xdr:to>
      <xdr:col>5</xdr:col>
      <xdr:colOff>30960</xdr:colOff>
      <xdr:row>90</xdr:row>
      <xdr:rowOff>86400</xdr:rowOff>
    </xdr:to>
    <xdr:pic>
      <xdr:nvPicPr>
        <xdr:cNvPr descr="" id="0" name="Picture 1"/>
        <xdr:cNvPicPr/>
      </xdr:nvPicPr>
      <xdr:blipFill>
        <a:blip r:embed="rId1"/>
        <a:stretch>
          <a:fillRect/>
        </a:stretch>
      </xdr:blipFill>
      <xdr:spPr>
        <a:xfrm>
          <a:off x="626400" y="11675520"/>
          <a:ext cx="3008160" cy="333756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8"/>
  <cols>
    <col collapsed="false" hidden="false" max="2" min="2" style="0" width="10.1326530612245"/>
    <col collapsed="false" hidden="false" max="3" min="3" style="0" width="11.8418367346939"/>
    <col collapsed="false" hidden="false" max="4" min="4" style="0" width="10.9897959183673"/>
    <col collapsed="false" hidden="false" max="6" min="6" style="0" width="10.1326530612245"/>
    <col collapsed="false" hidden="false" max="9" min="9" style="0" width="15.5510204081633"/>
  </cols>
  <sheetData>
    <row collapsed="false" customFormat="false" customHeight="true" hidden="false" ht="1.5" outlineLevel="0" r="1">
      <c r="A1" s="1"/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J1" s="2"/>
    </row>
    <row collapsed="false" customFormat="false" customHeight="false" hidden="true" ht="29.6" outlineLevel="0" r="2">
      <c r="A2" s="1"/>
      <c r="B2" s="3" t="n">
        <v>38825</v>
      </c>
      <c r="C2" s="0" t="s">
        <v>7</v>
      </c>
      <c r="D2" s="0" t="n">
        <f aca="false">SUM(C17)</f>
        <v>37</v>
      </c>
      <c r="E2" s="0" t="n">
        <f aca="false">SUM(C18)</f>
        <v>29</v>
      </c>
      <c r="F2" s="0" t="n">
        <f aca="false">SUM(C19)</f>
        <v>20</v>
      </c>
      <c r="G2" s="0" t="n">
        <f aca="false">ROUND(+(D2-E2)/LN((D2-F2)/(E2-F2)),1)</f>
        <v>12.6</v>
      </c>
      <c r="H2" s="0" t="n">
        <f aca="false">ROUND(1/((LN((D2-F2)/(E2-F2))*49.33)/(D2-E2))^1.28,2)</f>
        <v>0.17</v>
      </c>
      <c r="J2" s="2"/>
    </row>
    <row collapsed="false" customFormat="false" customHeight="false" hidden="true" ht="29.6" outlineLevel="0" r="3">
      <c r="A3" s="1"/>
      <c r="B3" s="0" t="s">
        <v>8</v>
      </c>
      <c r="H3" s="0" t="n">
        <f aca="false">ROUND(((LN((D2-F2)/(E2-F2))*49.33)/(D2-E2))^1.28,2)</f>
        <v>5.75</v>
      </c>
      <c r="J3" s="2"/>
    </row>
    <row collapsed="false" customFormat="false" customHeight="false" hidden="true" ht="29.6" outlineLevel="0" r="4">
      <c r="A4" s="1"/>
      <c r="J4" s="2"/>
    </row>
    <row collapsed="false" customFormat="false" customHeight="false" hidden="true" ht="29.6" outlineLevel="0" r="5">
      <c r="A5" s="1"/>
      <c r="D5" s="0" t="s">
        <v>9</v>
      </c>
      <c r="J5" s="2"/>
    </row>
    <row collapsed="false" customFormat="false" customHeight="false" hidden="true" ht="29.6" outlineLevel="0" r="6">
      <c r="A6" s="1"/>
      <c r="C6" s="0" t="s">
        <v>10</v>
      </c>
      <c r="D6" s="0" t="n">
        <v>10.8257</v>
      </c>
      <c r="J6" s="2"/>
    </row>
    <row collapsed="false" customFormat="false" customHeight="false" hidden="true" ht="29.6" outlineLevel="0" r="7">
      <c r="A7" s="1"/>
      <c r="C7" s="0" t="s">
        <v>11</v>
      </c>
      <c r="D7" s="0" t="n">
        <v>0.6</v>
      </c>
      <c r="E7" s="2"/>
      <c r="F7" s="2"/>
      <c r="G7" s="2"/>
      <c r="H7" s="2"/>
      <c r="I7" s="2"/>
      <c r="J7" s="2"/>
    </row>
    <row collapsed="false" customFormat="false" customHeight="false" hidden="true" ht="29.6" outlineLevel="0" r="8">
      <c r="A8" s="1"/>
      <c r="C8" s="0" t="s">
        <v>12</v>
      </c>
      <c r="D8" s="0" t="n">
        <v>1.212</v>
      </c>
      <c r="E8" s="2"/>
      <c r="F8" s="2"/>
      <c r="G8" s="2"/>
      <c r="H8" s="2"/>
      <c r="I8" s="2"/>
      <c r="J8" s="2"/>
    </row>
    <row collapsed="false" customFormat="false" customHeight="false" hidden="true" ht="29.6" outlineLevel="0" r="9">
      <c r="A9" s="1"/>
      <c r="C9" s="0" t="s">
        <v>13</v>
      </c>
      <c r="D9" s="0" t="n">
        <v>0.1</v>
      </c>
      <c r="E9" s="2" t="s">
        <v>14</v>
      </c>
      <c r="F9" s="2"/>
      <c r="G9" s="2"/>
      <c r="H9" s="2"/>
      <c r="I9" s="2"/>
      <c r="J9" s="2"/>
    </row>
    <row collapsed="false" customFormat="false" customHeight="false" hidden="true" ht="29.6" outlineLevel="0" r="10">
      <c r="A10" s="1"/>
      <c r="C10" s="0" t="s">
        <v>15</v>
      </c>
      <c r="D10" s="0" t="n">
        <v>0</v>
      </c>
      <c r="E10" s="2"/>
      <c r="F10" s="2"/>
      <c r="G10" s="2"/>
      <c r="H10" s="2"/>
      <c r="I10" s="2"/>
      <c r="J10" s="2"/>
    </row>
    <row collapsed="false" customFormat="false" customHeight="false" hidden="true" ht="29.6" outlineLevel="0" r="11">
      <c r="A11" s="1"/>
      <c r="E11" s="4"/>
      <c r="H11" s="2"/>
      <c r="I11" s="2"/>
      <c r="J11" s="2"/>
    </row>
    <row collapsed="false" customFormat="false" customHeight="false" hidden="true" ht="29.6" outlineLevel="0" r="12">
      <c r="A12" s="1"/>
      <c r="H12" s="2"/>
      <c r="I12" s="2"/>
      <c r="J12" s="2"/>
    </row>
    <row collapsed="false" customFormat="false" customHeight="false" hidden="false" ht="29.6" outlineLevel="0" r="13">
      <c r="A13" s="1"/>
      <c r="H13" s="2"/>
      <c r="I13" s="2"/>
      <c r="J13" s="2"/>
    </row>
    <row collapsed="false" customFormat="false" customHeight="false" hidden="false" ht="29.6" outlineLevel="0" r="14">
      <c r="A14" s="1"/>
      <c r="B14" s="5" t="s">
        <v>16</v>
      </c>
      <c r="H14" s="2"/>
      <c r="I14" s="2"/>
      <c r="J14" s="2"/>
    </row>
    <row collapsed="false" customFormat="false" customHeight="false" hidden="false" ht="29.6" outlineLevel="0" r="15">
      <c r="A15" s="1"/>
      <c r="B15" s="6" t="s">
        <v>17</v>
      </c>
      <c r="H15" s="2"/>
      <c r="I15" s="2"/>
      <c r="J15" s="2"/>
    </row>
    <row collapsed="false" customFormat="false" customHeight="false" hidden="false" ht="29.6" outlineLevel="0" r="16">
      <c r="A16" s="1"/>
      <c r="B16" s="7"/>
      <c r="C16" s="7"/>
      <c r="D16" s="2"/>
      <c r="E16" s="2"/>
      <c r="F16" s="8"/>
      <c r="G16" s="2"/>
      <c r="H16" s="2"/>
      <c r="I16" s="2"/>
      <c r="J16" s="2"/>
    </row>
    <row collapsed="false" customFormat="false" customHeight="false" hidden="false" ht="29.6" outlineLevel="0" r="17">
      <c r="A17" s="1"/>
      <c r="B17" s="9" t="s">
        <v>2</v>
      </c>
      <c r="C17" s="10" t="n">
        <v>37</v>
      </c>
      <c r="D17" s="11" t="s">
        <v>18</v>
      </c>
      <c r="E17" s="2" t="s">
        <v>19</v>
      </c>
      <c r="F17" s="2"/>
      <c r="G17" s="2"/>
      <c r="H17" s="2"/>
      <c r="I17" s="2"/>
      <c r="J17" s="2"/>
    </row>
    <row collapsed="false" customFormat="false" customHeight="false" hidden="false" ht="29.6" outlineLevel="0" r="18">
      <c r="A18" s="1"/>
      <c r="B18" s="12" t="s">
        <v>3</v>
      </c>
      <c r="C18" s="13" t="n">
        <v>29</v>
      </c>
      <c r="D18" s="14" t="s">
        <v>18</v>
      </c>
      <c r="E18" s="2" t="s">
        <v>20</v>
      </c>
      <c r="F18" s="2"/>
      <c r="G18" s="2" t="n">
        <f aca="false">H3</f>
        <v>5.75</v>
      </c>
      <c r="H18" s="2"/>
      <c r="I18" s="2"/>
      <c r="J18" s="2"/>
    </row>
    <row collapsed="false" customFormat="false" customHeight="false" hidden="false" ht="29.6" outlineLevel="0" r="19">
      <c r="A19" s="1"/>
      <c r="B19" s="15" t="s">
        <v>21</v>
      </c>
      <c r="C19" s="16" t="n">
        <v>20</v>
      </c>
      <c r="D19" s="17" t="s">
        <v>18</v>
      </c>
      <c r="E19" s="2" t="s">
        <v>5</v>
      </c>
      <c r="F19" s="2"/>
      <c r="G19" s="2" t="n">
        <f aca="false">G2</f>
        <v>12.6</v>
      </c>
      <c r="H19" s="2"/>
      <c r="I19" s="2"/>
      <c r="J19" s="2"/>
    </row>
    <row collapsed="false" customFormat="false" customHeight="true" hidden="false" ht="30.75" outlineLevel="0" r="20">
      <c r="A20" s="1"/>
      <c r="B20" s="2"/>
      <c r="C20" s="18"/>
      <c r="D20" s="18" t="s">
        <v>14</v>
      </c>
      <c r="E20" s="18" t="s">
        <v>14</v>
      </c>
      <c r="F20" s="18" t="s">
        <v>14</v>
      </c>
      <c r="G20" s="18" t="s">
        <v>14</v>
      </c>
      <c r="H20" s="2"/>
      <c r="I20" s="2"/>
      <c r="J20" s="2"/>
    </row>
    <row collapsed="false" customFormat="false" customHeight="true" hidden="false" ht="34.5" outlineLevel="0" r="21">
      <c r="A21" s="1" t="s">
        <v>9</v>
      </c>
      <c r="B21" s="2"/>
      <c r="C21" s="2"/>
      <c r="D21" s="2"/>
      <c r="E21" s="2"/>
      <c r="F21" s="2"/>
      <c r="G21" s="2"/>
      <c r="H21" s="2" t="s">
        <v>14</v>
      </c>
      <c r="I21" s="2" t="s">
        <v>14</v>
      </c>
      <c r="J21" s="2" t="s">
        <v>14</v>
      </c>
      <c r="K21" s="0" t="s">
        <v>14</v>
      </c>
      <c r="L21" s="0" t="s">
        <v>14</v>
      </c>
      <c r="M21" s="0" t="s">
        <v>14</v>
      </c>
    </row>
    <row collapsed="false" customFormat="false" customHeight="false" hidden="false" ht="12.8" outlineLevel="0" r="22">
      <c r="A22" s="19" t="s">
        <v>22</v>
      </c>
      <c r="B22" s="20" t="s">
        <v>23</v>
      </c>
      <c r="C22" s="21" t="s">
        <v>24</v>
      </c>
      <c r="D22" s="21"/>
      <c r="E22" s="2"/>
      <c r="F22" s="22"/>
      <c r="G22" s="22"/>
      <c r="H22" s="22"/>
      <c r="I22" s="23"/>
      <c r="J22" s="24"/>
      <c r="K22" s="22"/>
      <c r="L22" s="23"/>
    </row>
    <row collapsed="false" customFormat="false" customHeight="false" hidden="false" ht="12.8" outlineLevel="0" r="23">
      <c r="A23" s="25" t="s">
        <v>25</v>
      </c>
      <c r="B23" s="26" t="s">
        <v>26</v>
      </c>
      <c r="C23" s="27" t="n">
        <v>590</v>
      </c>
      <c r="D23" s="28" t="n">
        <v>990</v>
      </c>
      <c r="F23" s="23"/>
      <c r="G23" s="23"/>
      <c r="H23" s="23"/>
      <c r="I23" s="23"/>
      <c r="J23" s="23"/>
      <c r="K23" s="23"/>
      <c r="L23" s="23"/>
    </row>
    <row collapsed="false" customFormat="false" customHeight="false" hidden="false" ht="12.8" outlineLevel="0" r="24">
      <c r="A24" s="29" t="n">
        <v>1</v>
      </c>
      <c r="B24" s="30" t="n">
        <v>30</v>
      </c>
      <c r="C24" s="31" t="n">
        <f aca="false">ROUND((50/49.8*($D$6*($C$23/1000)^$D$7*$G$2^($D$8+$D$9*$C$23/1000)*EXP(-$D$10*B24/C$23)))*B24/1000,0)*1.025</f>
        <v>6.15</v>
      </c>
      <c r="D24" s="32" t="n">
        <f aca="false">ROUND((50/49.8*($D$6*($D$23/1000)^$D$7*$G$2^($D$8+$D$9*$D$23/1000)*EXP(-$D$10*C24/D$23)))*B24/1000,0)*1.025</f>
        <v>9.225</v>
      </c>
      <c r="F24" s="23"/>
      <c r="G24" s="23"/>
      <c r="H24" s="23"/>
      <c r="I24" s="23"/>
      <c r="J24" s="23"/>
      <c r="K24" s="23"/>
      <c r="L24" s="23"/>
    </row>
    <row collapsed="false" customFormat="false" customHeight="false" hidden="false" ht="12.8" outlineLevel="0" r="25">
      <c r="A25" s="25" t="n">
        <v>10</v>
      </c>
      <c r="B25" s="30" t="n">
        <f aca="false">SUM(A25*30)</f>
        <v>300</v>
      </c>
      <c r="C25" s="33" t="n">
        <f aca="false">ROUND((50/49.8*($D$6*($C$23/1000)^$D$7*$G$2^($D$8+$D$9*$C$23/1000)*EXP(-$D$10*B25/C$23)))*B25/1000,0)*1.025</f>
        <v>60.475</v>
      </c>
      <c r="D25" s="34" t="n">
        <f aca="false">ROUND((50/49.8*($D$6*($D$23/1000)^$D$7*$G$2^($D$8+$D$9*$D$23/1000)*EXP(-$D$10*C25/D$23)))*B25/1000,0)*1.025</f>
        <v>92.25</v>
      </c>
      <c r="E25" s="22"/>
      <c r="F25" s="23"/>
      <c r="G25" s="23"/>
      <c r="H25" s="23"/>
      <c r="I25" s="35"/>
      <c r="J25" s="23"/>
      <c r="K25" s="22"/>
      <c r="L25" s="0" t="s">
        <v>14</v>
      </c>
    </row>
    <row collapsed="false" customFormat="false" customHeight="false" hidden="false" ht="12.8" outlineLevel="0" r="26">
      <c r="A26" s="36" t="n">
        <v>12</v>
      </c>
      <c r="B26" s="30" t="n">
        <f aca="false">SUM(A26*30)</f>
        <v>360</v>
      </c>
      <c r="C26" s="37" t="n">
        <f aca="false">ROUND((50/49.8*($D$6*($C$23/1000)^$D$7*$G$2^($D$8+$D$9*$C$23/1000)*EXP(-$D$10*B26/C$23)))*B26/1000,0)*1.025</f>
        <v>72.775</v>
      </c>
      <c r="D26" s="38" t="n">
        <f aca="false">ROUND((50/49.8*($D$6*($D$23/1000)^$D$7*$G$2^($D$8+$D$9*$D$23/1000)*EXP(-$D$10*C26/D$23)))*B26/1000,0)*1.025</f>
        <v>110.7</v>
      </c>
      <c r="E26" s="22"/>
      <c r="F26" s="23"/>
      <c r="G26" s="23"/>
      <c r="H26" s="23"/>
      <c r="I26" s="35"/>
      <c r="J26" s="23"/>
      <c r="K26" s="23"/>
    </row>
    <row collapsed="false" customFormat="false" customHeight="false" hidden="false" ht="12.8" outlineLevel="0" r="27">
      <c r="A27" s="25" t="n">
        <v>14</v>
      </c>
      <c r="B27" s="30" t="n">
        <f aca="false">SUM(A27*30)</f>
        <v>420</v>
      </c>
      <c r="C27" s="33" t="n">
        <f aca="false">ROUND((50/49.8*($D$6*($C$23/1000)^$D$7*$G$2^($D$8+$D$9*$C$23/1000)*EXP(-$D$10*B27/C$23)))*B27/1000,0)*1.025</f>
        <v>85.075</v>
      </c>
      <c r="D27" s="34" t="n">
        <f aca="false">ROUND((50/49.8*($D$6*($D$23/1000)^$D$7*$G$2^($D$8+$D$9*$D$23/1000)*EXP(-$D$10*C27/D$23)))*B27/1000,0)*1.025</f>
        <v>129.15</v>
      </c>
      <c r="E27" s="22"/>
      <c r="F27" s="23"/>
      <c r="G27" s="23"/>
      <c r="H27" s="23"/>
      <c r="I27" s="35"/>
      <c r="J27" s="23"/>
      <c r="K27" s="23"/>
    </row>
    <row collapsed="false" customFormat="false" customHeight="false" hidden="false" ht="12.8" outlineLevel="0" r="28">
      <c r="A28" s="36" t="n">
        <v>16</v>
      </c>
      <c r="B28" s="30" t="n">
        <f aca="false">SUM(A28*30)</f>
        <v>480</v>
      </c>
      <c r="C28" s="37" t="n">
        <f aca="false">ROUND((50/49.8*($D$6*($C$23/1000)^$D$7*$G$2^($D$8+$D$9*$C$23/1000)*EXP(-$D$10*B28/C$23)))*B28/1000,0)*1.025</f>
        <v>97.375</v>
      </c>
      <c r="D28" s="38" t="n">
        <f aca="false">ROUND((50/49.8*($D$6*($D$23/1000)^$D$7*$G$2^($D$8+$D$9*$D$23/1000)*EXP(-$D$10*C28/D$23)))*B28/1000,0)*1.025</f>
        <v>147.6</v>
      </c>
      <c r="E28" s="22"/>
      <c r="F28" s="23"/>
      <c r="G28" s="23"/>
      <c r="H28" s="23"/>
      <c r="I28" s="35"/>
      <c r="J28" s="23"/>
      <c r="K28" s="23"/>
    </row>
    <row collapsed="false" customFormat="false" customHeight="false" hidden="false" ht="12.8" outlineLevel="0" r="29">
      <c r="A29" s="25" t="n">
        <v>18</v>
      </c>
      <c r="B29" s="30" t="n">
        <f aca="false">SUM(A29*30)</f>
        <v>540</v>
      </c>
      <c r="C29" s="33" t="n">
        <f aca="false">ROUND((50/49.8*($D$6*($C$23/1000)^$D$7*$G$2^($D$8+$D$9*$C$23/1000)*EXP(-$D$10*B29/C$23)))*B29/1000,0)*1.025</f>
        <v>109.675</v>
      </c>
      <c r="D29" s="34" t="n">
        <f aca="false">ROUND((50/49.8*($D$6*($D$23/1000)^$D$7*$G$2^($D$8+$D$9*$D$23/1000)*EXP(-$D$10*C29/D$23)))*B29/1000,0)*1.025</f>
        <v>166.05</v>
      </c>
      <c r="E29" s="22"/>
      <c r="F29" s="23"/>
      <c r="G29" s="23"/>
      <c r="H29" s="23"/>
      <c r="I29" s="35"/>
      <c r="J29" s="23"/>
      <c r="K29" s="23"/>
    </row>
    <row collapsed="false" customFormat="false" customHeight="false" hidden="false" ht="12.8" outlineLevel="0" r="30">
      <c r="A30" s="36" t="n">
        <v>20</v>
      </c>
      <c r="B30" s="30" t="n">
        <f aca="false">SUM(A30*30)</f>
        <v>600</v>
      </c>
      <c r="C30" s="37" t="n">
        <f aca="false">ROUND((50/49.8*($D$6*($C$23/1000)^$D$7*$G$2^($D$8+$D$9*$C$23/1000)*EXP(-$D$10*B30/C$23)))*B30/1000,0)*1.025</f>
        <v>121.975</v>
      </c>
      <c r="D30" s="38" t="n">
        <f aca="false">ROUND((50/49.8*($D$6*($D$23/1000)^$D$7*$G$2^($D$8+$D$9*$D$23/1000)*EXP(-$D$10*C30/D$23)))*B30/1000,0)*1.025</f>
        <v>184.5</v>
      </c>
      <c r="E30" s="22"/>
      <c r="F30" s="23"/>
      <c r="G30" s="23"/>
      <c r="H30" s="23"/>
      <c r="I30" s="35"/>
      <c r="J30" s="23"/>
      <c r="K30" s="23"/>
    </row>
    <row collapsed="false" customFormat="false" customHeight="false" hidden="false" ht="12.8" outlineLevel="0" r="31">
      <c r="A31" s="25" t="n">
        <v>22</v>
      </c>
      <c r="B31" s="30" t="n">
        <f aca="false">SUM(A31*30)</f>
        <v>660</v>
      </c>
      <c r="C31" s="33" t="n">
        <f aca="false">ROUND((50/49.8*($D$6*($C$23/1000)^$D$7*$G$2^($D$8+$D$9*$C$23/1000)*EXP(-$D$10*B31/C$23)))*B31/1000,0)*1.025</f>
        <v>134.275</v>
      </c>
      <c r="D31" s="34" t="n">
        <f aca="false">ROUND((50/49.8*($D$6*($D$23/1000)^$D$7*$G$2^($D$8+$D$9*$D$23/1000)*EXP(-$D$10*C31/D$23)))*B31/1000,0)*1.025</f>
        <v>202.95</v>
      </c>
      <c r="E31" s="22"/>
      <c r="F31" s="23"/>
      <c r="G31" s="23"/>
      <c r="H31" s="23"/>
      <c r="I31" s="35"/>
      <c r="J31" s="23"/>
      <c r="K31" s="23"/>
    </row>
    <row collapsed="false" customFormat="false" customHeight="false" hidden="false" ht="12.8" outlineLevel="0" r="32">
      <c r="A32" s="36" t="n">
        <v>24</v>
      </c>
      <c r="B32" s="30" t="n">
        <f aca="false">SUM(A32*30)</f>
        <v>720</v>
      </c>
      <c r="C32" s="37" t="n">
        <f aca="false">ROUND((50/49.8*($D$6*($C$23/1000)^$D$7*$G$2^($D$8+$D$9*$C$23/1000)*EXP(-$D$10*B32/C$23)))*B32/1000,0)*1.025</f>
        <v>146.575</v>
      </c>
      <c r="D32" s="38" t="n">
        <f aca="false">ROUND((50/49.8*($D$6*($D$23/1000)^$D$7*$G$2^($D$8+$D$9*$D$23/1000)*EXP(-$D$10*C32/D$23)))*B32/1000,0)*1.025</f>
        <v>221.4</v>
      </c>
      <c r="E32" s="22"/>
      <c r="F32" s="23"/>
      <c r="G32" s="23"/>
      <c r="H32" s="23"/>
      <c r="I32" s="35"/>
      <c r="J32" s="23"/>
      <c r="K32" s="23"/>
    </row>
    <row collapsed="false" customFormat="false" customHeight="false" hidden="false" ht="12.8" outlineLevel="0" r="33">
      <c r="A33" s="25" t="n">
        <v>26</v>
      </c>
      <c r="B33" s="30" t="n">
        <f aca="false">SUM(A33*30)</f>
        <v>780</v>
      </c>
      <c r="C33" s="33" t="n">
        <f aca="false">ROUND((50/49.8*($D$6*($C$23/1000)^$D$7*$G$2^($D$8+$D$9*$C$23/1000)*EXP(-$D$10*B33/C$23)))*B33/1000,0)*1.025</f>
        <v>158.875</v>
      </c>
      <c r="D33" s="34" t="n">
        <f aca="false">ROUND((50/49.8*($D$6*($D$23/1000)^$D$7*$G$2^($D$8+$D$9*$D$23/1000)*EXP(-$D$10*C33/D$23)))*B33/1000,0)*1.025</f>
        <v>238.825</v>
      </c>
      <c r="E33" s="22"/>
      <c r="F33" s="23"/>
      <c r="G33" s="23"/>
      <c r="H33" s="23"/>
      <c r="I33" s="35"/>
      <c r="J33" s="23"/>
      <c r="K33" s="23"/>
    </row>
    <row collapsed="false" customFormat="false" customHeight="false" hidden="false" ht="12.8" outlineLevel="0" r="34">
      <c r="A34" s="36" t="n">
        <v>28</v>
      </c>
      <c r="B34" s="30" t="n">
        <f aca="false">SUM(A34*30)</f>
        <v>840</v>
      </c>
      <c r="C34" s="37" t="n">
        <f aca="false">ROUND((50/49.8*($D$6*($C$23/1000)^$D$7*$G$2^($D$8+$D$9*$C$23/1000)*EXP(-$D$10*B34/C$23)))*B34/1000,0)*1.025</f>
        <v>171.175</v>
      </c>
      <c r="D34" s="38" t="n">
        <f aca="false">ROUND((50/49.8*($D$6*($D$23/1000)^$D$7*$G$2^($D$8+$D$9*$D$23/1000)*EXP(-$D$10*C34/D$23)))*B34/1000,0)*1.025</f>
        <v>257.275</v>
      </c>
      <c r="E34" s="22"/>
      <c r="F34" s="23"/>
      <c r="G34" s="23"/>
      <c r="H34" s="23"/>
      <c r="I34" s="35"/>
      <c r="J34" s="23"/>
      <c r="K34" s="23"/>
    </row>
    <row collapsed="false" customFormat="false" customHeight="false" hidden="false" ht="12.8" outlineLevel="0" r="35">
      <c r="A35" s="25" t="n">
        <v>30</v>
      </c>
      <c r="B35" s="30" t="n">
        <f aca="false">SUM(A35*30)</f>
        <v>900</v>
      </c>
      <c r="C35" s="33" t="n">
        <f aca="false">ROUND((50/49.8*($D$6*($C$23/1000)^$D$7*$G$2^($D$8+$D$9*$C$23/1000)*EXP(-$D$10*B35/C$23)))*B35/1000,0)*1.025</f>
        <v>182.45</v>
      </c>
      <c r="D35" s="34" t="n">
        <f aca="false">ROUND((50/49.8*($D$6*($D$23/1000)^$D$7*$G$2^($D$8+$D$9*$D$23/1000)*EXP(-$D$10*C35/D$23)))*B35/1000,0)*1.025</f>
        <v>275.725</v>
      </c>
      <c r="E35" s="22"/>
      <c r="F35" s="23"/>
      <c r="G35" s="23"/>
      <c r="H35" s="23"/>
      <c r="I35" s="35"/>
      <c r="J35" s="23"/>
      <c r="K35" s="23"/>
    </row>
    <row collapsed="false" customFormat="false" customHeight="false" hidden="false" ht="12.8" outlineLevel="0" r="36">
      <c r="A36" s="36" t="n">
        <v>32</v>
      </c>
      <c r="B36" s="30" t="n">
        <f aca="false">SUM(A36*30)</f>
        <v>960</v>
      </c>
      <c r="C36" s="37" t="n">
        <f aca="false">ROUND((50/49.8*($D$6*($C$23/1000)^$D$7*$G$2^($D$8+$D$9*$C$23/1000)*EXP(-$D$10*B36/C$23)))*B36/1000,0)*1.025</f>
        <v>194.75</v>
      </c>
      <c r="D36" s="38" t="n">
        <f aca="false">ROUND((50/49.8*($D$6*($D$23/1000)^$D$7*$G$2^($D$8+$D$9*$D$23/1000)*EXP(-$D$10*C36/D$23)))*B36/1000,0)*1.025</f>
        <v>294.175</v>
      </c>
      <c r="E36" s="22"/>
      <c r="F36" s="23"/>
      <c r="G36" s="23"/>
      <c r="H36" s="23"/>
      <c r="I36" s="35"/>
      <c r="J36" s="23"/>
      <c r="K36" s="23"/>
    </row>
    <row collapsed="false" customFormat="false" customHeight="false" hidden="false" ht="12.8" outlineLevel="0" r="37">
      <c r="A37" s="25" t="n">
        <v>34</v>
      </c>
      <c r="B37" s="30" t="n">
        <f aca="false">SUM(A37*30)</f>
        <v>1020</v>
      </c>
      <c r="C37" s="33" t="n">
        <f aca="false">ROUND((50/49.8*($D$6*($C$23/1000)^$D$7*$G$2^($D$8+$D$9*$C$23/1000)*EXP(-$D$10*B37/C$23)))*B37/1000,0)*1.025</f>
        <v>207.05</v>
      </c>
      <c r="D37" s="34" t="n">
        <f aca="false">ROUND((50/49.8*($D$6*($D$23/1000)^$D$7*$G$2^($D$8+$D$9*$D$23/1000)*EXP(-$D$10*C37/D$23)))*B37/1000,0)*1.025</f>
        <v>312.625</v>
      </c>
      <c r="E37" s="22"/>
      <c r="F37" s="23"/>
      <c r="G37" s="23"/>
      <c r="H37" s="23"/>
      <c r="I37" s="35"/>
      <c r="J37" s="23"/>
      <c r="K37" s="23"/>
    </row>
    <row collapsed="false" customFormat="false" customHeight="false" hidden="false" ht="12.8" outlineLevel="0" r="38">
      <c r="A38" s="36" t="n">
        <v>36</v>
      </c>
      <c r="B38" s="30" t="n">
        <f aca="false">SUM(A38*30)</f>
        <v>1080</v>
      </c>
      <c r="C38" s="37" t="n">
        <f aca="false">ROUND((50/49.8*($D$6*($C$23/1000)^$D$7*$G$2^($D$8+$D$9*$C$23/1000)*EXP(-$D$10*B38/C$23)))*B38/1000,0)*1.025</f>
        <v>219.35</v>
      </c>
      <c r="D38" s="38" t="n">
        <f aca="false">ROUND((50/49.8*($D$6*($D$23/1000)^$D$7*$G$2^($D$8+$D$9*$D$23/1000)*EXP(-$D$10*C38/D$23)))*B38/1000,0)*1.025</f>
        <v>331.075</v>
      </c>
      <c r="E38" s="22"/>
      <c r="F38" s="23"/>
      <c r="G38" s="23"/>
      <c r="H38" s="23"/>
      <c r="I38" s="35"/>
      <c r="J38" s="23"/>
      <c r="K38" s="23"/>
    </row>
    <row collapsed="false" customFormat="false" customHeight="false" hidden="false" ht="12.8" outlineLevel="0" r="39">
      <c r="A39" s="25" t="n">
        <v>38</v>
      </c>
      <c r="B39" s="30" t="n">
        <f aca="false">SUM(A39*30)</f>
        <v>1140</v>
      </c>
      <c r="C39" s="33" t="n">
        <f aca="false">ROUND((50/49.8*($D$6*($C$23/1000)^$D$7*$G$2^($D$8+$D$9*$C$23/1000)*EXP(-$D$10*B39/C$23)))*B39/1000,0)*1.025</f>
        <v>231.65</v>
      </c>
      <c r="D39" s="34" t="n">
        <f aca="false">ROUND((50/49.8*($D$6*($D$23/1000)^$D$7*$G$2^($D$8+$D$9*$D$23/1000)*EXP(-$D$10*C39/D$23)))*B39/1000,0)*1.025</f>
        <v>349.525</v>
      </c>
      <c r="E39" s="22"/>
      <c r="F39" s="23"/>
      <c r="G39" s="23"/>
      <c r="H39" s="23"/>
      <c r="I39" s="35"/>
      <c r="J39" s="23"/>
      <c r="K39" s="23"/>
    </row>
    <row collapsed="false" customFormat="false" customHeight="false" hidden="false" ht="12.8" outlineLevel="0" r="40">
      <c r="A40" s="36" t="n">
        <v>40</v>
      </c>
      <c r="B40" s="30" t="n">
        <f aca="false">SUM(A40*30)</f>
        <v>1200</v>
      </c>
      <c r="C40" s="37" t="n">
        <f aca="false">ROUND((50/49.8*($D$6*($C$23/1000)^$D$7*$G$2^($D$8+$D$9*$C$23/1000)*EXP(-$D$10*B40/C$23)))*B40/1000,0)*1.025</f>
        <v>243.95</v>
      </c>
      <c r="D40" s="38" t="n">
        <f aca="false">ROUND((50/49.8*($D$6*($D$23/1000)^$D$7*$G$2^($D$8+$D$9*$D$23/1000)*EXP(-$D$10*C40/D$23)))*B40/1000,0)*1.025</f>
        <v>367.975</v>
      </c>
      <c r="E40" s="22"/>
      <c r="F40" s="23"/>
      <c r="G40" s="23"/>
      <c r="H40" s="23"/>
      <c r="I40" s="35"/>
      <c r="J40" s="23"/>
      <c r="K40" s="23"/>
    </row>
    <row collapsed="false" customFormat="false" customHeight="false" hidden="false" ht="12.8" outlineLevel="0" r="41">
      <c r="A41" s="25" t="n">
        <v>42</v>
      </c>
      <c r="B41" s="30" t="n">
        <f aca="false">SUM(A41*30)</f>
        <v>1260</v>
      </c>
      <c r="C41" s="33" t="n">
        <f aca="false">ROUND((50/49.8*($D$6*($C$23/1000)^$D$7*$G$2^($D$8+$D$9*$C$23/1000)*EXP(-$D$10*B41/C$23)))*B41/1000,0)*1.025</f>
        <v>256.25</v>
      </c>
      <c r="D41" s="34" t="n">
        <f aca="false">ROUND((50/49.8*($D$6*($D$23/1000)^$D$7*$G$2^($D$8+$D$9*$D$23/1000)*EXP(-$D$10*C41/D$23)))*B41/1000,0)*1.025</f>
        <v>386.425</v>
      </c>
      <c r="E41" s="22"/>
      <c r="F41" s="23"/>
      <c r="G41" s="23"/>
      <c r="H41" s="23"/>
      <c r="I41" s="35"/>
      <c r="J41" s="23"/>
      <c r="K41" s="23"/>
    </row>
    <row collapsed="false" customFormat="false" customHeight="false" hidden="false" ht="12.8" outlineLevel="0" r="42">
      <c r="A42" s="36" t="n">
        <v>44</v>
      </c>
      <c r="B42" s="30" t="n">
        <f aca="false">SUM(A42*30)</f>
        <v>1320</v>
      </c>
      <c r="C42" s="37" t="n">
        <f aca="false">ROUND((50/49.8*($D$6*($C$23/1000)^$D$7*$G$2^($D$8+$D$9*$C$23/1000)*EXP(-$D$10*B42/C$23)))*B42/1000,0)*1.025</f>
        <v>268.55</v>
      </c>
      <c r="D42" s="38" t="n">
        <f aca="false">ROUND((50/49.8*($D$6*($D$23/1000)^$D$7*$G$2^($D$8+$D$9*$D$23/1000)*EXP(-$D$10*C42/D$23)))*B42/1000,0)*1.025</f>
        <v>404.875</v>
      </c>
      <c r="E42" s="39"/>
      <c r="F42" s="23"/>
      <c r="G42" s="23"/>
      <c r="H42" s="23"/>
      <c r="I42" s="35"/>
      <c r="J42" s="23"/>
      <c r="K42" s="23"/>
    </row>
    <row collapsed="false" customFormat="false" customHeight="false" hidden="false" ht="12.8" outlineLevel="0" r="43">
      <c r="A43" s="40" t="n">
        <v>46</v>
      </c>
      <c r="B43" s="30" t="n">
        <f aca="false">SUM(A43*30)</f>
        <v>1380</v>
      </c>
      <c r="C43" s="41" t="n">
        <f aca="false">ROUND((50/49.8*($D$6*($C$23/1000)^$D$7*$G$2^($D$8+$D$9*$C$23/1000)*EXP(-$D$10*B43/C$23)))*B43/1000,0)*1.025</f>
        <v>280.85</v>
      </c>
      <c r="D43" s="34" t="n">
        <f aca="false">ROUND((50/49.8*($D$6*($D$23/1000)^$D$7*$G$2^($D$8+$D$9*$D$23/1000)*EXP(-$D$10*C43/D$23)))*B43/1000,0)*1.025</f>
        <v>423.325</v>
      </c>
      <c r="E43" s="22"/>
      <c r="F43" s="23"/>
      <c r="G43" s="23"/>
      <c r="H43" s="23"/>
      <c r="I43" s="35"/>
      <c r="J43" s="23"/>
      <c r="K43" s="23"/>
    </row>
    <row collapsed="false" customFormat="false" customHeight="false" hidden="false" ht="12.8" outlineLevel="0" r="44">
      <c r="A44" s="36" t="n">
        <v>48</v>
      </c>
      <c r="B44" s="30" t="n">
        <f aca="false">SUM(A44*30)</f>
        <v>1440</v>
      </c>
      <c r="C44" s="37" t="n">
        <f aca="false">ROUND((50/49.8*($D$6*($C$23/1000)^$D$7*$G$2^($D$8+$D$9*$C$23/1000)*EXP(-$D$10*B44/C$23)))*B44/1000,0)*1.025</f>
        <v>293.15</v>
      </c>
      <c r="D44" s="38" t="n">
        <f aca="false">ROUND((50/49.8*($D$6*($D$23/1000)^$D$7*$G$2^($D$8+$D$9*$D$23/1000)*EXP(-$D$10*C44/D$23)))*B44/1000,0)*1.025</f>
        <v>441.775</v>
      </c>
      <c r="E44" s="22"/>
      <c r="F44" s="23"/>
      <c r="G44" s="23"/>
      <c r="H44" s="23"/>
      <c r="I44" s="35"/>
      <c r="J44" s="23"/>
      <c r="K44" s="23"/>
    </row>
    <row collapsed="false" customFormat="false" customHeight="false" hidden="false" ht="12.8" outlineLevel="0" r="45">
      <c r="A45" s="25" t="n">
        <v>50</v>
      </c>
      <c r="B45" s="30" t="n">
        <f aca="false">SUM(A45*30)</f>
        <v>1500</v>
      </c>
      <c r="C45" s="33" t="n">
        <f aca="false">ROUND((50/49.8*($D$6*($C$23/1000)^$D$7*$G$2^($D$8+$D$9*$C$23/1000)*EXP(-$D$10*B45/C$23)))*B45/1000,0)*1.025</f>
        <v>304.425</v>
      </c>
      <c r="D45" s="34" t="n">
        <f aca="false">ROUND((50/49.8*($D$6*($D$23/1000)^$D$7*$G$2^($D$8+$D$9*$D$23/1000)*EXP(-$D$10*C45/D$23)))*B45/1000,0)*1.025</f>
        <v>460.225</v>
      </c>
      <c r="E45" s="22"/>
      <c r="F45" s="23"/>
      <c r="G45" s="23"/>
      <c r="H45" s="23"/>
      <c r="I45" s="35"/>
      <c r="J45" s="23"/>
      <c r="K45" s="23"/>
    </row>
    <row collapsed="false" customFormat="false" customHeight="false" hidden="false" ht="12.8" outlineLevel="0" r="46">
      <c r="A46" s="36" t="n">
        <v>52</v>
      </c>
      <c r="B46" s="30" t="n">
        <f aca="false">SUM(A46*30)</f>
        <v>1560</v>
      </c>
      <c r="C46" s="37" t="n">
        <f aca="false">ROUND((50/49.8*($D$6*($C$23/1000)^$D$7*$G$2^($D$8+$D$9*$C$23/1000)*EXP(-$D$10*B46/C$23)))*B46/1000,0)*1.025</f>
        <v>316.725</v>
      </c>
      <c r="D46" s="38" t="n">
        <f aca="false">ROUND((50/49.8*($D$6*($D$23/1000)^$D$7*$G$2^($D$8+$D$9*$D$23/1000)*EXP(-$D$10*C46/D$23)))*B46/1000,0)*1.025</f>
        <v>478.675</v>
      </c>
      <c r="E46" s="22"/>
      <c r="F46" s="23"/>
      <c r="G46" s="23"/>
      <c r="H46" s="23"/>
      <c r="I46" s="35"/>
      <c r="J46" s="23"/>
      <c r="K46" s="23"/>
    </row>
    <row collapsed="false" customFormat="false" customHeight="false" hidden="false" ht="12.8" outlineLevel="0" r="47">
      <c r="A47" s="25" t="n">
        <v>54</v>
      </c>
      <c r="B47" s="30" t="n">
        <f aca="false">SUM(A47*30)</f>
        <v>1620</v>
      </c>
      <c r="C47" s="33" t="n">
        <f aca="false">ROUND((50/49.8*($D$6*($C$23/1000)^$D$7*$G$2^($D$8+$D$9*$C$23/1000)*EXP(-$D$10*B47/C$23)))*B47/1000,0)*1.025</f>
        <v>329.025</v>
      </c>
      <c r="D47" s="34" t="n">
        <f aca="false">ROUND((50/49.8*($D$6*($D$23/1000)^$D$7*$G$2^($D$8+$D$9*$D$23/1000)*EXP(-$D$10*C47/D$23)))*B47/1000,0)*1.025</f>
        <v>497.125</v>
      </c>
      <c r="E47" s="22"/>
      <c r="F47" s="23"/>
      <c r="G47" s="23"/>
      <c r="H47" s="23"/>
      <c r="I47" s="35"/>
      <c r="J47" s="23"/>
      <c r="K47" s="23"/>
    </row>
    <row collapsed="false" customFormat="false" customHeight="false" hidden="false" ht="12.8" outlineLevel="0" r="48">
      <c r="A48" s="36" t="n">
        <v>56</v>
      </c>
      <c r="B48" s="30" t="n">
        <f aca="false">SUM(A48*30)</f>
        <v>1680</v>
      </c>
      <c r="C48" s="37" t="n">
        <f aca="false">ROUND((50/49.8*($D$6*($C$23/1000)^$D$7*$G$2^($D$8+$D$9*$C$23/1000)*EXP(-$D$10*B48/C$23)))*B48/1000,0)*1.025</f>
        <v>341.325</v>
      </c>
      <c r="D48" s="38" t="n">
        <f aca="false">ROUND((50/49.8*($D$6*($D$23/1000)^$D$7*$G$2^($D$8+$D$9*$D$23/1000)*EXP(-$D$10*C48/D$23)))*B48/1000,0)*1.025</f>
        <v>515.575</v>
      </c>
      <c r="E48" s="22"/>
      <c r="F48" s="23"/>
      <c r="G48" s="23"/>
      <c r="H48" s="23"/>
      <c r="I48" s="35"/>
      <c r="J48" s="23"/>
      <c r="K48" s="23"/>
    </row>
    <row collapsed="false" customFormat="false" customHeight="false" hidden="false" ht="12.8" outlineLevel="0" r="49">
      <c r="A49" s="25" t="n">
        <v>58</v>
      </c>
      <c r="B49" s="30" t="n">
        <f aca="false">SUM(A49*30)</f>
        <v>1740</v>
      </c>
      <c r="C49" s="33" t="n">
        <f aca="false">ROUND((50/49.8*($D$6*($C$23/1000)^$D$7*$G$2^($D$8+$D$9*$C$23/1000)*EXP(-$D$10*B49/C$23)))*B49/1000,0)*1.025</f>
        <v>353.625</v>
      </c>
      <c r="D49" s="34" t="n">
        <f aca="false">ROUND((50/49.8*($D$6*($D$23/1000)^$D$7*$G$2^($D$8+$D$9*$D$23/1000)*EXP(-$D$10*C49/D$23)))*B49/1000,0)*1.025</f>
        <v>534.025</v>
      </c>
      <c r="E49" s="22"/>
      <c r="F49" s="23"/>
      <c r="G49" s="23"/>
      <c r="H49" s="23"/>
      <c r="I49" s="35"/>
      <c r="J49" s="23"/>
      <c r="K49" s="23"/>
    </row>
    <row collapsed="false" customFormat="false" customHeight="false" hidden="false" ht="12.8" outlineLevel="0" r="50">
      <c r="A50" s="42" t="n">
        <v>60</v>
      </c>
      <c r="B50" s="43" t="n">
        <f aca="false">SUM(A50*30)</f>
        <v>1800</v>
      </c>
      <c r="C50" s="44" t="n">
        <f aca="false">ROUND((50/49.8*($D$6*($C$23/1000)^$D$7*$G$2^($D$8+$D$9*$C$23/1000)*EXP(-$D$10*B50/C$23)))*B50/1000,0)*1.025</f>
        <v>365.925</v>
      </c>
      <c r="D50" s="45" t="n">
        <f aca="false">ROUND((50/49.8*($D$6*($D$23/1000)^$D$7*$G$2^($D$8+$D$9*$D$23/1000)*EXP(-$D$10*C50/D$23)))*B50/1000,0)*1.025</f>
        <v>552.475</v>
      </c>
      <c r="E50" s="22"/>
      <c r="F50" s="23"/>
      <c r="G50" s="23"/>
      <c r="H50" s="23"/>
      <c r="I50" s="35"/>
      <c r="J50" s="23"/>
      <c r="K50" s="23"/>
    </row>
    <row collapsed="false" customFormat="false" customHeight="false" hidden="false" ht="12.8" outlineLevel="0" r="51">
      <c r="A51" s="0" t="s">
        <v>14</v>
      </c>
      <c r="F51" s="23"/>
      <c r="G51" s="23"/>
      <c r="H51" s="23"/>
      <c r="I51" s="23"/>
      <c r="J51" s="23"/>
      <c r="K51" s="23"/>
      <c r="L51" s="23"/>
    </row>
    <row collapsed="false" customFormat="false" customHeight="false" hidden="false" ht="12.8" outlineLevel="0" r="52">
      <c r="A52" s="46" t="s">
        <v>27</v>
      </c>
      <c r="B52" s="46"/>
      <c r="C52" s="46"/>
      <c r="D52" s="47"/>
      <c r="E52" s="48"/>
      <c r="F52" s="49"/>
      <c r="G52" s="49"/>
      <c r="H52" s="49"/>
      <c r="I52" s="49"/>
    </row>
    <row collapsed="false" customFormat="false" customHeight="false" hidden="false" ht="20" outlineLevel="0" r="53">
      <c r="A53" s="50" t="s">
        <v>28</v>
      </c>
      <c r="B53" s="50" t="s">
        <v>29</v>
      </c>
      <c r="C53" s="51" t="s">
        <v>24</v>
      </c>
      <c r="D53" s="52" t="s">
        <v>30</v>
      </c>
      <c r="E53" s="53"/>
      <c r="F53" s="53"/>
      <c r="G53" s="53"/>
      <c r="H53" s="53"/>
      <c r="I53" s="54"/>
    </row>
    <row collapsed="false" customFormat="false" customHeight="false" hidden="false" ht="17.6" outlineLevel="0" r="54">
      <c r="A54" s="50" t="s">
        <v>25</v>
      </c>
      <c r="B54" s="50" t="s">
        <v>26</v>
      </c>
      <c r="C54" s="27" t="n">
        <v>590</v>
      </c>
      <c r="D54" s="55" t="n">
        <v>590</v>
      </c>
      <c r="E54" s="56"/>
      <c r="F54" s="56"/>
      <c r="G54" s="56"/>
      <c r="H54" s="56"/>
      <c r="I54" s="56"/>
    </row>
    <row collapsed="false" customFormat="false" customHeight="false" hidden="false" ht="17.6" outlineLevel="0" r="55">
      <c r="A55" s="55" t="n">
        <v>380</v>
      </c>
      <c r="B55" s="57" t="n">
        <f aca="false">SUM(A55*30)</f>
        <v>11400</v>
      </c>
      <c r="C55" s="58" t="n">
        <f aca="false">ROUND((50/49.8*($D$6*(C$23/1000)^$D$7*$G$2^($D$8+$D$9*C$23/1000)*EXP(-$D$10*$B55/C$23)))*$B55/1000,0)*1.025</f>
        <v>2316.5</v>
      </c>
      <c r="D55" s="59" t="n">
        <f aca="false">ROUND((50/49.8*($D$6*(D$54/1000)^$D$7*$G$2^($D$8+$D$9*D$54/1000)*EXP(-$D$10*$B55/D$54)))*$B55/1000,0)*1.025</f>
        <v>2316.5</v>
      </c>
      <c r="E55" s="56"/>
      <c r="F55" s="56"/>
      <c r="G55" s="56"/>
      <c r="H55" s="56"/>
      <c r="I55" s="56"/>
    </row>
    <row collapsed="false" customFormat="false" customHeight="false" hidden="false" ht="12.8" outlineLevel="0" r="56">
      <c r="A56" s="48"/>
      <c r="B56" s="46" t="s">
        <v>31</v>
      </c>
      <c r="C56" s="48"/>
      <c r="D56" s="60" t="s">
        <v>32</v>
      </c>
      <c r="E56" s="61"/>
      <c r="F56" s="49"/>
      <c r="G56" s="49"/>
      <c r="H56" s="49"/>
      <c r="I56" s="60"/>
    </row>
    <row collapsed="false" customFormat="false" customHeight="false" hidden="false" ht="12.8" outlineLevel="0" r="57">
      <c r="A57" s="48"/>
      <c r="B57" s="48"/>
      <c r="C57" s="48"/>
      <c r="D57" s="60" t="s">
        <v>33</v>
      </c>
      <c r="E57" s="61"/>
      <c r="F57" s="49"/>
      <c r="G57" s="49"/>
      <c r="H57" s="49"/>
      <c r="I57" s="60"/>
    </row>
    <row collapsed="false" customFormat="false" customHeight="false" hidden="false" ht="12.8" outlineLevel="0" r="58">
      <c r="A58" s="4" t="s">
        <v>34</v>
      </c>
    </row>
    <row collapsed="false" customFormat="false" customHeight="false" hidden="false" ht="12.8" outlineLevel="0" r="60">
      <c r="A60" s="62" t="s">
        <v>35</v>
      </c>
      <c r="B60" s="2"/>
      <c r="C60" s="2"/>
      <c r="D60" s="2"/>
      <c r="G60" s="23"/>
      <c r="H60" s="23"/>
      <c r="I60" s="23"/>
    </row>
    <row collapsed="false" customFormat="false" customHeight="true" hidden="false" ht="13.5" outlineLevel="0" r="61">
      <c r="A61" s="63"/>
      <c r="B61" s="64" t="s">
        <v>36</v>
      </c>
      <c r="C61" s="64"/>
      <c r="D61" s="65" t="s">
        <v>9</v>
      </c>
      <c r="E61" s="65"/>
      <c r="F61" s="64" t="s">
        <v>37</v>
      </c>
      <c r="G61" s="64"/>
      <c r="H61" s="66" t="s">
        <v>38</v>
      </c>
      <c r="I61" s="66"/>
    </row>
    <row collapsed="false" customFormat="false" customHeight="false" hidden="false" ht="12.8" outlineLevel="0" r="62">
      <c r="A62" s="67" t="s">
        <v>39</v>
      </c>
      <c r="B62" s="68" t="s">
        <v>39</v>
      </c>
      <c r="C62" s="68" t="s">
        <v>40</v>
      </c>
      <c r="D62" s="69" t="s">
        <v>39</v>
      </c>
      <c r="E62" s="69" t="s">
        <v>40</v>
      </c>
      <c r="F62" s="68" t="s">
        <v>39</v>
      </c>
      <c r="G62" s="68" t="s">
        <v>40</v>
      </c>
      <c r="H62" s="69" t="s">
        <v>39</v>
      </c>
      <c r="I62" s="70" t="s">
        <v>40</v>
      </c>
    </row>
    <row collapsed="false" customFormat="false" customHeight="false" hidden="false" ht="12.8" outlineLevel="0" r="63">
      <c r="A63" s="71" t="n">
        <v>30</v>
      </c>
      <c r="B63" s="72" t="s">
        <v>41</v>
      </c>
      <c r="C63" s="72" t="s">
        <v>41</v>
      </c>
      <c r="D63" s="73" t="s">
        <v>41</v>
      </c>
      <c r="E63" s="73" t="s">
        <v>41</v>
      </c>
      <c r="F63" s="72" t="n">
        <v>295</v>
      </c>
      <c r="G63" s="72" t="n">
        <v>210</v>
      </c>
      <c r="H63" s="73" t="n">
        <v>295</v>
      </c>
      <c r="I63" s="74" t="n">
        <v>210</v>
      </c>
    </row>
    <row collapsed="false" customFormat="false" customHeight="false" hidden="false" ht="12.8" outlineLevel="0" r="64">
      <c r="A64" s="71" t="n">
        <v>44</v>
      </c>
      <c r="B64" s="72" t="n">
        <v>430</v>
      </c>
      <c r="C64" s="72" t="n">
        <v>355</v>
      </c>
      <c r="D64" s="73" t="s">
        <v>41</v>
      </c>
      <c r="E64" s="73" t="s">
        <v>41</v>
      </c>
      <c r="F64" s="72" t="n">
        <v>440</v>
      </c>
      <c r="G64" s="72" t="n">
        <v>355</v>
      </c>
      <c r="H64" s="73" t="n">
        <v>440</v>
      </c>
      <c r="I64" s="74" t="n">
        <v>355</v>
      </c>
    </row>
    <row collapsed="false" customFormat="false" customHeight="false" hidden="false" ht="12.8" outlineLevel="0" r="65">
      <c r="A65" s="71" t="n">
        <v>50</v>
      </c>
      <c r="B65" s="72" t="n">
        <v>490</v>
      </c>
      <c r="C65" s="72" t="n">
        <v>415</v>
      </c>
      <c r="D65" s="73" t="s">
        <v>41</v>
      </c>
      <c r="E65" s="73" t="s">
        <v>41</v>
      </c>
      <c r="F65" s="72" t="n">
        <v>500</v>
      </c>
      <c r="G65" s="72" t="n">
        <v>415</v>
      </c>
      <c r="H65" s="73" t="n">
        <v>500</v>
      </c>
      <c r="I65" s="74" t="n">
        <v>415</v>
      </c>
    </row>
    <row collapsed="false" customFormat="false" customHeight="false" hidden="false" ht="12.8" outlineLevel="0" r="66">
      <c r="A66" s="71" t="n">
        <v>59</v>
      </c>
      <c r="B66" s="72" t="n">
        <v>580</v>
      </c>
      <c r="C66" s="72" t="n">
        <v>505</v>
      </c>
      <c r="D66" s="73" t="n">
        <v>580</v>
      </c>
      <c r="E66" s="73" t="n">
        <v>505</v>
      </c>
      <c r="F66" s="72" t="n">
        <v>590</v>
      </c>
      <c r="G66" s="72" t="n">
        <v>505</v>
      </c>
      <c r="H66" s="73" t="n">
        <v>590</v>
      </c>
      <c r="I66" s="74" t="n">
        <v>505</v>
      </c>
    </row>
    <row collapsed="false" customFormat="false" customHeight="false" hidden="false" ht="12.8" outlineLevel="0" r="67">
      <c r="A67" s="71" t="n">
        <v>74</v>
      </c>
      <c r="B67" s="72" t="s">
        <v>41</v>
      </c>
      <c r="C67" s="72" t="s">
        <v>41</v>
      </c>
      <c r="D67" s="73" t="s">
        <v>41</v>
      </c>
      <c r="E67" s="73" t="s">
        <v>41</v>
      </c>
      <c r="F67" s="72" t="n">
        <v>740</v>
      </c>
      <c r="G67" s="72" t="n">
        <v>655</v>
      </c>
      <c r="H67" s="73" t="n">
        <v>740</v>
      </c>
      <c r="I67" s="74" t="n">
        <v>655</v>
      </c>
    </row>
    <row collapsed="false" customFormat="false" customHeight="false" hidden="false" ht="12.8" outlineLevel="0" r="68">
      <c r="A68" s="75" t="n">
        <v>99</v>
      </c>
      <c r="B68" s="76" t="n">
        <v>980</v>
      </c>
      <c r="C68" s="76" t="n">
        <v>905</v>
      </c>
      <c r="D68" s="77" t="n">
        <v>980</v>
      </c>
      <c r="E68" s="77" t="n">
        <v>905</v>
      </c>
      <c r="F68" s="76" t="n">
        <v>990</v>
      </c>
      <c r="G68" s="76" t="n">
        <v>905</v>
      </c>
      <c r="H68" s="77" t="n">
        <v>990</v>
      </c>
      <c r="I68" s="78" t="n">
        <v>905</v>
      </c>
    </row>
    <row collapsed="false" customFormat="false" customHeight="true" hidden="false" ht="13.5" outlineLevel="0" r="69">
      <c r="A69" s="79" t="s">
        <v>42</v>
      </c>
      <c r="B69" s="79"/>
      <c r="C69" s="79"/>
      <c r="D69" s="79"/>
      <c r="E69" s="79"/>
      <c r="F69" s="79"/>
      <c r="G69" s="79"/>
      <c r="H69" s="79"/>
      <c r="I69" s="79"/>
    </row>
    <row collapsed="false" customFormat="false" customHeight="false" hidden="false" ht="12.8" outlineLevel="0" r="70">
      <c r="B70" s="2"/>
      <c r="C70" s="2"/>
      <c r="D70" s="2"/>
      <c r="G70" s="23"/>
      <c r="H70" s="23"/>
      <c r="I70" s="23"/>
    </row>
    <row collapsed="false" customFormat="false" customHeight="false" hidden="false" ht="12.8" outlineLevel="0" r="71">
      <c r="A71" s="80"/>
      <c r="B71" s="2"/>
      <c r="C71" s="2"/>
      <c r="D71" s="2"/>
      <c r="G71" s="23"/>
      <c r="H71" s="23"/>
      <c r="I71" s="23"/>
    </row>
    <row collapsed="false" customFormat="false" customHeight="false" hidden="false" ht="12.8" outlineLevel="0" r="72">
      <c r="A72" s="80"/>
      <c r="B72" s="2"/>
      <c r="C72" s="2"/>
      <c r="D72" s="2"/>
      <c r="G72" s="23"/>
      <c r="H72" s="23"/>
      <c r="I72" s="23"/>
    </row>
    <row collapsed="false" customFormat="false" customHeight="false" hidden="false" ht="12.8" outlineLevel="0" r="73">
      <c r="A73" s="80"/>
      <c r="B73" s="2"/>
      <c r="C73" s="2"/>
      <c r="D73" s="2"/>
      <c r="G73" s="23"/>
      <c r="H73" s="23"/>
      <c r="I73" s="23"/>
    </row>
    <row collapsed="false" customFormat="false" customHeight="false" hidden="false" ht="12.8" outlineLevel="0" r="74">
      <c r="A74" s="80"/>
      <c r="B74" s="2"/>
      <c r="C74" s="2"/>
      <c r="D74" s="2"/>
      <c r="G74" s="23"/>
      <c r="H74" s="23"/>
      <c r="I74" s="23"/>
    </row>
    <row collapsed="false" customFormat="false" customHeight="false" hidden="false" ht="12.8" outlineLevel="0" r="75">
      <c r="A75" s="80"/>
      <c r="B75" s="2"/>
      <c r="C75" s="2"/>
      <c r="D75" s="2"/>
      <c r="G75" s="23"/>
      <c r="H75" s="23"/>
      <c r="I75" s="23"/>
    </row>
    <row collapsed="false" customFormat="false" customHeight="false" hidden="false" ht="12.8" outlineLevel="0" r="76">
      <c r="A76" s="80"/>
      <c r="F76" s="0" t="s">
        <v>14</v>
      </c>
      <c r="G76" s="23"/>
      <c r="H76" s="23"/>
      <c r="I76" s="23"/>
    </row>
  </sheetData>
  <mergeCells count="7">
    <mergeCell ref="C22:D22"/>
    <mergeCell ref="B61:C61"/>
    <mergeCell ref="D61:E61"/>
    <mergeCell ref="F61:G61"/>
    <mergeCell ref="H61:I61"/>
    <mergeCell ref="A69:I69"/>
    <mergeCell ref="A71:A9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Roman,Standard"&amp;12&amp;A</oddHeader>
    <oddFooter>&amp;C&amp;"Times New Roman,Standard"&amp;12Sida &amp;P</oddFooter>
  </headerFooter>
  <rowBreaks count="1" manualBreakCount="1">
    <brk id="59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2013-09-18T17:37:54.00Z</dcterms:created>
  <cp:revision>0</cp:revision>
</cp:coreProperties>
</file>