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11055"/>
  </bookViews>
  <sheets>
    <sheet name="Blad1" sheetId="1" r:id="rId1"/>
    <sheet name="Blad3" sheetId="3" r:id="rId2"/>
  </sheets>
  <definedNames>
    <definedName name="_xlnm.Print_Area" localSheetId="0">Blad1!$A$4:$R$28</definedName>
  </definedNames>
  <calcPr calcId="125725"/>
</workbook>
</file>

<file path=xl/calcChain.xml><?xml version="1.0" encoding="utf-8"?>
<calcChain xmlns="http://schemas.openxmlformats.org/spreadsheetml/2006/main">
  <c r="AA9" i="1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8"/>
  <c r="T29"/>
  <c r="U29"/>
  <c r="V29" s="1"/>
  <c r="W29"/>
  <c r="Y29"/>
  <c r="Z29" s="1"/>
  <c r="T22"/>
  <c r="U22"/>
  <c r="V22" s="1"/>
  <c r="W22"/>
  <c r="X22" s="1"/>
  <c r="Y22"/>
  <c r="Z22" s="1"/>
  <c r="T23"/>
  <c r="U23"/>
  <c r="V23"/>
  <c r="W23"/>
  <c r="X23" s="1"/>
  <c r="Y23"/>
  <c r="Z23"/>
  <c r="T24"/>
  <c r="V24" s="1"/>
  <c r="U24"/>
  <c r="W24"/>
  <c r="Y24"/>
  <c r="T25"/>
  <c r="X25" s="1"/>
  <c r="U25"/>
  <c r="W25"/>
  <c r="Y25"/>
  <c r="T26"/>
  <c r="U26"/>
  <c r="W26"/>
  <c r="X26" s="1"/>
  <c r="Y26"/>
  <c r="Z26" s="1"/>
  <c r="T27"/>
  <c r="U27"/>
  <c r="V27" s="1"/>
  <c r="W27"/>
  <c r="X27" s="1"/>
  <c r="Y27"/>
  <c r="Z27" s="1"/>
  <c r="T28"/>
  <c r="U28"/>
  <c r="W28"/>
  <c r="X28" s="1"/>
  <c r="Y28"/>
  <c r="T14"/>
  <c r="U14"/>
  <c r="V14" s="1"/>
  <c r="W14"/>
  <c r="X14" s="1"/>
  <c r="Y14"/>
  <c r="Z14" s="1"/>
  <c r="T15"/>
  <c r="U15"/>
  <c r="V15" s="1"/>
  <c r="W15"/>
  <c r="X15" s="1"/>
  <c r="Y15"/>
  <c r="Z15"/>
  <c r="T16"/>
  <c r="U16"/>
  <c r="W16"/>
  <c r="Y16"/>
  <c r="Z16" s="1"/>
  <c r="T17"/>
  <c r="X17" s="1"/>
  <c r="U17"/>
  <c r="W17"/>
  <c r="Y17"/>
  <c r="Z17" s="1"/>
  <c r="T18"/>
  <c r="U18"/>
  <c r="W18"/>
  <c r="Y18"/>
  <c r="Z18" s="1"/>
  <c r="T19"/>
  <c r="U19"/>
  <c r="V19" s="1"/>
  <c r="W19"/>
  <c r="X19" s="1"/>
  <c r="Y19"/>
  <c r="Z19" s="1"/>
  <c r="T20"/>
  <c r="U20"/>
  <c r="V20" s="1"/>
  <c r="W20"/>
  <c r="X20" s="1"/>
  <c r="Y20"/>
  <c r="Z20" s="1"/>
  <c r="T21"/>
  <c r="U21"/>
  <c r="W21"/>
  <c r="Y21"/>
  <c r="W9"/>
  <c r="Y9"/>
  <c r="W10"/>
  <c r="X10" s="1"/>
  <c r="Y10"/>
  <c r="W11"/>
  <c r="Y11"/>
  <c r="W12"/>
  <c r="Y12"/>
  <c r="W13"/>
  <c r="Y13"/>
  <c r="U9"/>
  <c r="V9"/>
  <c r="U10"/>
  <c r="U11"/>
  <c r="U12"/>
  <c r="U13"/>
  <c r="T13"/>
  <c r="T12"/>
  <c r="T11"/>
  <c r="T10"/>
  <c r="T9"/>
  <c r="X13" l="1"/>
  <c r="V12"/>
  <c r="V26"/>
  <c r="V25"/>
  <c r="X12"/>
  <c r="V18"/>
  <c r="V17"/>
  <c r="V16"/>
  <c r="X24"/>
  <c r="X11"/>
  <c r="V13"/>
  <c r="X9"/>
  <c r="X21"/>
  <c r="X18"/>
  <c r="X16"/>
  <c r="V28"/>
  <c r="Z25"/>
  <c r="X29"/>
  <c r="Z28"/>
  <c r="Z24"/>
  <c r="Z21"/>
  <c r="V21"/>
  <c r="V11"/>
  <c r="Z12"/>
  <c r="Z11"/>
  <c r="V10"/>
  <c r="Z10"/>
  <c r="Z13"/>
  <c r="Z9"/>
</calcChain>
</file>

<file path=xl/sharedStrings.xml><?xml version="1.0" encoding="utf-8"?>
<sst xmlns="http://schemas.openxmlformats.org/spreadsheetml/2006/main" count="55" uniqueCount="46">
  <si>
    <t>Elmätare</t>
  </si>
  <si>
    <t>Tillskott</t>
  </si>
  <si>
    <t>timmar</t>
  </si>
  <si>
    <t>% VV</t>
  </si>
  <si>
    <t>7.1</t>
  </si>
  <si>
    <t>7.2</t>
  </si>
  <si>
    <t>7.3</t>
  </si>
  <si>
    <t>7.4</t>
  </si>
  <si>
    <t>Retur rad</t>
  </si>
  <si>
    <t>Från</t>
  </si>
  <si>
    <t>Nuv</t>
  </si>
  <si>
    <t>GT1</t>
  </si>
  <si>
    <t>Ute</t>
  </si>
  <si>
    <t>GT2</t>
  </si>
  <si>
    <t>Varmvatten</t>
  </si>
  <si>
    <t>GT3</t>
  </si>
  <si>
    <t>Till</t>
  </si>
  <si>
    <t>Kompressor</t>
  </si>
  <si>
    <t>GT6</t>
  </si>
  <si>
    <t>Värmebärare</t>
  </si>
  <si>
    <t>GT8</t>
  </si>
  <si>
    <t>GT9</t>
  </si>
  <si>
    <t>Ut</t>
  </si>
  <si>
    <t>In</t>
  </si>
  <si>
    <t>Köldbärare</t>
  </si>
  <si>
    <t>GT10</t>
  </si>
  <si>
    <t>GT11</t>
  </si>
  <si>
    <t>Värmekurva</t>
  </si>
  <si>
    <t>Värmepump drift</t>
  </si>
  <si>
    <t>Tidpunkt</t>
  </si>
  <si>
    <t>Tid</t>
  </si>
  <si>
    <t>tim</t>
  </si>
  <si>
    <t>Förbr</t>
  </si>
  <si>
    <t>kWh</t>
  </si>
  <si>
    <t>Effekt</t>
  </si>
  <si>
    <t>kW</t>
  </si>
  <si>
    <t>Värmepump</t>
  </si>
  <si>
    <t>Tim</t>
  </si>
  <si>
    <t>% drift</t>
  </si>
  <si>
    <t>Tillsatsvärme</t>
  </si>
  <si>
    <t>Höglast</t>
  </si>
  <si>
    <t>Låglast</t>
  </si>
  <si>
    <t>Ändrat intervall för VV-spets från 0 till 15 dagar</t>
  </si>
  <si>
    <t>Stopptemp</t>
  </si>
  <si>
    <t>Nuvarande</t>
  </si>
  <si>
    <t>Tempdiff köldbärare</t>
  </si>
</sst>
</file>

<file path=xl/styles.xml><?xml version="1.0" encoding="utf-8"?>
<styleSheet xmlns="http://schemas.openxmlformats.org/spreadsheetml/2006/main">
  <numFmts count="2">
    <numFmt numFmtId="164" formatCode="0.0"/>
    <numFmt numFmtId="165" formatCode="yyyy/mm/dd\ hh:mm;@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0" borderId="1" xfId="0" applyNumberFormat="1" applyBorder="1"/>
    <xf numFmtId="165" fontId="0" fillId="0" borderId="4" xfId="0" applyNumberFormat="1" applyBorder="1"/>
    <xf numFmtId="164" fontId="0" fillId="2" borderId="0" xfId="0" applyNumberFormat="1" applyFill="1"/>
    <xf numFmtId="164" fontId="0" fillId="3" borderId="0" xfId="0" applyNumberFormat="1" applyFill="1"/>
    <xf numFmtId="164" fontId="0" fillId="4" borderId="0" xfId="0" applyNumberFormat="1" applyFill="1"/>
    <xf numFmtId="9" fontId="0" fillId="0" borderId="0" xfId="1" applyFont="1"/>
    <xf numFmtId="0" fontId="0" fillId="0" borderId="15" xfId="0" applyBorder="1"/>
    <xf numFmtId="0" fontId="0" fillId="0" borderId="16" xfId="0" applyBorder="1"/>
    <xf numFmtId="9" fontId="0" fillId="0" borderId="16" xfId="1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2" borderId="27" xfId="0" applyFill="1" applyBorder="1"/>
    <xf numFmtId="0" fontId="0" fillId="4" borderId="27" xfId="0" applyFill="1" applyBorder="1"/>
    <xf numFmtId="0" fontId="0" fillId="3" borderId="27" xfId="0" applyFill="1" applyBorder="1"/>
    <xf numFmtId="164" fontId="0" fillId="3" borderId="27" xfId="0" applyNumberFormat="1" applyFill="1" applyBorder="1"/>
    <xf numFmtId="164" fontId="0" fillId="2" borderId="27" xfId="0" applyNumberFormat="1" applyFill="1" applyBorder="1"/>
    <xf numFmtId="164" fontId="0" fillId="4" borderId="27" xfId="0" applyNumberFormat="1" applyFill="1" applyBorder="1"/>
    <xf numFmtId="22" fontId="0" fillId="0" borderId="0" xfId="0" applyNumberFormat="1"/>
    <xf numFmtId="0" fontId="0" fillId="0" borderId="27" xfId="0" applyFill="1" applyBorder="1"/>
    <xf numFmtId="164" fontId="0" fillId="0" borderId="27" xfId="0" applyNumberFormat="1" applyFill="1" applyBorder="1"/>
    <xf numFmtId="0" fontId="0" fillId="0" borderId="0" xfId="0" applyFill="1" applyBorder="1"/>
    <xf numFmtId="164" fontId="0" fillId="0" borderId="0" xfId="0" applyNumberForma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Pro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A29"/>
  <sheetViews>
    <sheetView tabSelected="1" zoomScaleNormal="100" workbookViewId="0">
      <selection activeCell="T8" sqref="T8:Z8"/>
    </sheetView>
  </sheetViews>
  <sheetFormatPr defaultRowHeight="15"/>
  <cols>
    <col min="1" max="1" width="17.42578125" customWidth="1"/>
    <col min="8" max="8" width="11.7109375" bestFit="1" customWidth="1"/>
    <col min="14" max="14" width="11.5703125" bestFit="1" customWidth="1"/>
    <col min="19" max="19" width="3.140625" customWidth="1"/>
  </cols>
  <sheetData>
    <row r="3" spans="1:27" ht="15.75" thickBot="1"/>
    <row r="4" spans="1:27" ht="15.75" thickBot="1">
      <c r="A4" s="6" t="s">
        <v>29</v>
      </c>
      <c r="B4" s="45" t="s">
        <v>0</v>
      </c>
      <c r="C4" s="46"/>
      <c r="D4" s="45" t="s">
        <v>28</v>
      </c>
      <c r="E4" s="46"/>
      <c r="F4" s="45" t="s">
        <v>1</v>
      </c>
      <c r="G4" s="46"/>
      <c r="H4" s="7" t="s">
        <v>27</v>
      </c>
      <c r="I4" s="45" t="s">
        <v>8</v>
      </c>
      <c r="J4" s="46"/>
      <c r="K4" s="8" t="s">
        <v>12</v>
      </c>
      <c r="L4" s="45" t="s">
        <v>14</v>
      </c>
      <c r="M4" s="46"/>
      <c r="N4" s="7" t="s">
        <v>17</v>
      </c>
      <c r="O4" s="45" t="s">
        <v>19</v>
      </c>
      <c r="P4" s="46"/>
      <c r="Q4" s="45" t="s">
        <v>24</v>
      </c>
      <c r="R4" s="51"/>
    </row>
    <row r="5" spans="1:27">
      <c r="A5" s="9"/>
      <c r="B5" s="1" t="s">
        <v>40</v>
      </c>
      <c r="C5" s="1" t="s">
        <v>41</v>
      </c>
      <c r="D5" s="1" t="s">
        <v>2</v>
      </c>
      <c r="E5" s="1" t="s">
        <v>3</v>
      </c>
      <c r="F5" s="1" t="s">
        <v>2</v>
      </c>
      <c r="G5" s="1" t="s">
        <v>3</v>
      </c>
      <c r="H5" s="3"/>
      <c r="I5" s="47" t="s">
        <v>11</v>
      </c>
      <c r="J5" s="48"/>
      <c r="K5" s="4" t="s">
        <v>13</v>
      </c>
      <c r="L5" s="49" t="s">
        <v>15</v>
      </c>
      <c r="M5" s="50"/>
      <c r="N5" s="1" t="s">
        <v>18</v>
      </c>
      <c r="O5" s="1" t="s">
        <v>20</v>
      </c>
      <c r="P5" s="1" t="s">
        <v>21</v>
      </c>
      <c r="Q5" s="1" t="s">
        <v>25</v>
      </c>
      <c r="R5" s="10" t="s">
        <v>26</v>
      </c>
      <c r="T5" s="23" t="s">
        <v>30</v>
      </c>
      <c r="U5" s="31" t="s">
        <v>32</v>
      </c>
      <c r="V5" s="24" t="s">
        <v>34</v>
      </c>
      <c r="W5" s="25" t="s">
        <v>36</v>
      </c>
      <c r="X5" s="24"/>
      <c r="Y5" s="25" t="s">
        <v>39</v>
      </c>
      <c r="Z5" s="26"/>
    </row>
    <row r="6" spans="1:27" ht="15.75" thickBot="1">
      <c r="A6" s="11"/>
      <c r="B6" s="12" t="s">
        <v>33</v>
      </c>
      <c r="C6" s="12" t="s">
        <v>33</v>
      </c>
      <c r="D6" s="12" t="s">
        <v>4</v>
      </c>
      <c r="E6" s="12" t="s">
        <v>5</v>
      </c>
      <c r="F6" s="12" t="s">
        <v>6</v>
      </c>
      <c r="G6" s="12" t="s">
        <v>7</v>
      </c>
      <c r="H6" s="12"/>
      <c r="I6" s="12" t="s">
        <v>9</v>
      </c>
      <c r="J6" s="12" t="s">
        <v>10</v>
      </c>
      <c r="K6" s="12"/>
      <c r="L6" s="12" t="s">
        <v>16</v>
      </c>
      <c r="M6" s="12" t="s">
        <v>10</v>
      </c>
      <c r="N6" s="12"/>
      <c r="O6" s="12" t="s">
        <v>22</v>
      </c>
      <c r="P6" s="12" t="s">
        <v>23</v>
      </c>
      <c r="Q6" s="12" t="s">
        <v>23</v>
      </c>
      <c r="R6" s="13" t="s">
        <v>22</v>
      </c>
      <c r="T6" s="27" t="s">
        <v>31</v>
      </c>
      <c r="U6" s="32" t="s">
        <v>33</v>
      </c>
      <c r="V6" s="28" t="s">
        <v>35</v>
      </c>
      <c r="W6" s="29" t="s">
        <v>37</v>
      </c>
      <c r="X6" s="28" t="s">
        <v>38</v>
      </c>
      <c r="Y6" s="29" t="s">
        <v>37</v>
      </c>
      <c r="Z6" s="30" t="s">
        <v>38</v>
      </c>
      <c r="AA6" s="43" t="s">
        <v>45</v>
      </c>
    </row>
    <row r="7" spans="1:27">
      <c r="A7" s="15"/>
      <c r="B7" s="5"/>
      <c r="C7" s="5"/>
      <c r="D7" s="5"/>
      <c r="E7" s="5"/>
      <c r="F7" s="5"/>
      <c r="G7" s="5"/>
      <c r="H7" s="5"/>
      <c r="I7" s="5" t="s">
        <v>43</v>
      </c>
      <c r="J7" s="5" t="s">
        <v>44</v>
      </c>
      <c r="K7" s="5"/>
      <c r="L7" s="5"/>
      <c r="M7" s="5"/>
      <c r="N7" s="5"/>
      <c r="O7" s="5"/>
      <c r="P7" s="5"/>
      <c r="Q7" s="5"/>
      <c r="R7" s="5"/>
      <c r="T7" s="31"/>
      <c r="U7" s="33"/>
      <c r="W7" s="20"/>
      <c r="Y7" s="20"/>
      <c r="Z7" s="21"/>
    </row>
    <row r="8" spans="1:27">
      <c r="A8" s="14">
        <v>40932.25</v>
      </c>
      <c r="B8" s="1">
        <v>48558</v>
      </c>
      <c r="C8" s="1">
        <v>109823</v>
      </c>
      <c r="D8" s="1">
        <v>-7058</v>
      </c>
      <c r="E8" s="1"/>
      <c r="F8" s="1">
        <v>11330</v>
      </c>
      <c r="G8" s="1"/>
      <c r="H8" s="2">
        <v>3.5</v>
      </c>
      <c r="I8" s="2">
        <v>35</v>
      </c>
      <c r="J8" s="2">
        <v>32</v>
      </c>
      <c r="K8" s="2">
        <v>-2.2999999999999998</v>
      </c>
      <c r="L8" s="2">
        <v>47.5</v>
      </c>
      <c r="M8" s="2">
        <v>44.9</v>
      </c>
      <c r="N8" s="2">
        <v>97.5</v>
      </c>
      <c r="O8" s="2">
        <v>52.7</v>
      </c>
      <c r="P8" s="2">
        <v>42.8</v>
      </c>
      <c r="Q8" s="2">
        <v>5.9</v>
      </c>
      <c r="R8" s="2">
        <v>-4.2</v>
      </c>
      <c r="T8" s="34"/>
      <c r="U8" s="34"/>
      <c r="V8" s="16"/>
      <c r="W8" s="20"/>
      <c r="X8" s="19"/>
      <c r="Y8" s="20"/>
      <c r="Z8" s="22"/>
      <c r="AA8" s="44">
        <f>Q8-R8</f>
        <v>10.100000000000001</v>
      </c>
    </row>
    <row r="9" spans="1:27">
      <c r="A9" s="14">
        <v>40932.875</v>
      </c>
      <c r="B9" s="1">
        <v>48654</v>
      </c>
      <c r="C9" s="1">
        <v>109823</v>
      </c>
      <c r="D9" s="1">
        <v>-7044</v>
      </c>
      <c r="E9" s="1">
        <v>99</v>
      </c>
      <c r="F9" s="1">
        <v>11330</v>
      </c>
      <c r="G9" s="1">
        <v>100</v>
      </c>
      <c r="H9" s="2">
        <v>3.5</v>
      </c>
      <c r="I9" s="2">
        <v>35.9</v>
      </c>
      <c r="J9" s="2">
        <v>31.3</v>
      </c>
      <c r="K9" s="2">
        <v>-3.9</v>
      </c>
      <c r="L9" s="2">
        <v>42.5</v>
      </c>
      <c r="M9" s="2">
        <v>45.2</v>
      </c>
      <c r="N9" s="2">
        <v>82.3</v>
      </c>
      <c r="O9" s="2">
        <v>38.299999999999997</v>
      </c>
      <c r="P9" s="2">
        <v>31.2</v>
      </c>
      <c r="Q9" s="2">
        <v>6</v>
      </c>
      <c r="R9" s="2">
        <v>-4.0999999999999996</v>
      </c>
      <c r="T9" s="35">
        <f t="shared" ref="T9:T13" si="0">(A9-A8)*24</f>
        <v>15</v>
      </c>
      <c r="U9" s="35">
        <f t="shared" ref="U9:U13" si="1">(B9+C9)-(B8+C8)</f>
        <v>96</v>
      </c>
      <c r="V9" s="18">
        <f t="shared" ref="V9:V13" si="2">U9/T9</f>
        <v>6.4</v>
      </c>
      <c r="W9" s="20">
        <f t="shared" ref="W9:W13" si="3">D9-D8</f>
        <v>14</v>
      </c>
      <c r="X9" s="19">
        <f t="shared" ref="X9:X13" si="4">W9/T9</f>
        <v>0.93333333333333335</v>
      </c>
      <c r="Y9" s="20">
        <f t="shared" ref="Y9:Y13" si="5">F9-F8</f>
        <v>0</v>
      </c>
      <c r="Z9" s="22">
        <f t="shared" ref="Z9:Z13" si="6">Y9/T9</f>
        <v>0</v>
      </c>
      <c r="AA9" s="44">
        <f t="shared" ref="AA9:AA29" si="7">Q9-R9</f>
        <v>10.1</v>
      </c>
    </row>
    <row r="10" spans="1:27">
      <c r="A10" s="14">
        <v>40933.256944444445</v>
      </c>
      <c r="B10" s="1">
        <v>48661</v>
      </c>
      <c r="C10" s="1">
        <v>109866</v>
      </c>
      <c r="D10" s="1">
        <v>-7035</v>
      </c>
      <c r="E10" s="1">
        <v>99</v>
      </c>
      <c r="F10" s="1">
        <v>11330</v>
      </c>
      <c r="G10" s="1">
        <v>100</v>
      </c>
      <c r="H10" s="2">
        <v>3.5</v>
      </c>
      <c r="I10" s="2">
        <v>35.4</v>
      </c>
      <c r="J10" s="2">
        <v>29.4</v>
      </c>
      <c r="K10" s="2">
        <v>-3</v>
      </c>
      <c r="L10" s="2">
        <v>42.5</v>
      </c>
      <c r="M10" s="2">
        <v>45.6</v>
      </c>
      <c r="N10" s="2">
        <v>81.3</v>
      </c>
      <c r="O10" s="2">
        <v>36.5</v>
      </c>
      <c r="P10" s="2">
        <v>29.3</v>
      </c>
      <c r="Q10" s="2">
        <v>6</v>
      </c>
      <c r="R10" s="2">
        <v>-4.0999999999999996</v>
      </c>
      <c r="T10" s="37">
        <f t="shared" si="0"/>
        <v>9.1666666666860692</v>
      </c>
      <c r="U10" s="36">
        <f t="shared" si="1"/>
        <v>50</v>
      </c>
      <c r="V10" s="17">
        <f t="shared" si="2"/>
        <v>5.4545454545339096</v>
      </c>
      <c r="W10" s="20">
        <f t="shared" si="3"/>
        <v>9</v>
      </c>
      <c r="X10" s="19">
        <f t="shared" si="4"/>
        <v>0.9818181818161037</v>
      </c>
      <c r="Y10" s="20">
        <f t="shared" si="5"/>
        <v>0</v>
      </c>
      <c r="Z10" s="22">
        <f t="shared" si="6"/>
        <v>0</v>
      </c>
      <c r="AA10" s="44">
        <f t="shared" si="7"/>
        <v>10.1</v>
      </c>
    </row>
    <row r="11" spans="1:27">
      <c r="A11" s="14">
        <v>40934.888888888891</v>
      </c>
      <c r="B11" s="1">
        <v>48857</v>
      </c>
      <c r="C11" s="1">
        <v>109906</v>
      </c>
      <c r="D11" s="1">
        <v>-6996</v>
      </c>
      <c r="E11" s="1">
        <v>99</v>
      </c>
      <c r="F11" s="1">
        <v>11331</v>
      </c>
      <c r="G11" s="1">
        <v>100</v>
      </c>
      <c r="H11" s="2">
        <v>3.5</v>
      </c>
      <c r="I11" s="2">
        <v>34.299999999999997</v>
      </c>
      <c r="J11" s="2">
        <v>32.5</v>
      </c>
      <c r="K11" s="2">
        <v>-1</v>
      </c>
      <c r="L11" s="2">
        <v>42.5</v>
      </c>
      <c r="M11" s="2">
        <v>42.7</v>
      </c>
      <c r="N11" s="2">
        <v>81.3</v>
      </c>
      <c r="O11" s="2">
        <v>39.299999999999997</v>
      </c>
      <c r="P11" s="2">
        <v>32.299999999999997</v>
      </c>
      <c r="Q11" s="2">
        <v>6</v>
      </c>
      <c r="R11" s="2">
        <v>-4.2</v>
      </c>
      <c r="T11" s="38">
        <f t="shared" si="0"/>
        <v>39.166666666686069</v>
      </c>
      <c r="U11" s="34">
        <f t="shared" si="1"/>
        <v>236</v>
      </c>
      <c r="V11" s="16">
        <f t="shared" si="2"/>
        <v>6.0255319148906317</v>
      </c>
      <c r="W11" s="20">
        <f t="shared" si="3"/>
        <v>39</v>
      </c>
      <c r="X11" s="19">
        <f t="shared" si="4"/>
        <v>0.99574468085057055</v>
      </c>
      <c r="Y11" s="20">
        <f t="shared" si="5"/>
        <v>1</v>
      </c>
      <c r="Z11" s="22">
        <f t="shared" si="6"/>
        <v>2.5531914893604374E-2</v>
      </c>
      <c r="AA11" s="44">
        <f t="shared" si="7"/>
        <v>10.199999999999999</v>
      </c>
    </row>
    <row r="12" spans="1:27">
      <c r="A12" s="14">
        <v>40935.256944444445</v>
      </c>
      <c r="B12" s="1">
        <v>48861</v>
      </c>
      <c r="C12" s="1">
        <v>109944</v>
      </c>
      <c r="D12" s="1">
        <v>-6987</v>
      </c>
      <c r="E12" s="1">
        <v>99</v>
      </c>
      <c r="F12" s="1">
        <v>11331</v>
      </c>
      <c r="G12" s="1">
        <v>100</v>
      </c>
      <c r="H12" s="2">
        <v>3.5</v>
      </c>
      <c r="I12" s="2">
        <v>34.200000000000003</v>
      </c>
      <c r="J12" s="2">
        <v>29.4</v>
      </c>
      <c r="K12" s="2">
        <v>-0.8</v>
      </c>
      <c r="L12" s="2">
        <v>42.5</v>
      </c>
      <c r="M12" s="2">
        <v>46.1</v>
      </c>
      <c r="N12" s="2">
        <v>81.7</v>
      </c>
      <c r="O12" s="2">
        <v>36.5</v>
      </c>
      <c r="P12" s="2">
        <v>29.2</v>
      </c>
      <c r="Q12" s="2">
        <v>6.1</v>
      </c>
      <c r="R12" s="2">
        <v>-4.2</v>
      </c>
      <c r="T12" s="37">
        <f t="shared" si="0"/>
        <v>8.8333333333139308</v>
      </c>
      <c r="U12" s="36">
        <f t="shared" si="1"/>
        <v>42</v>
      </c>
      <c r="V12" s="17">
        <f t="shared" si="2"/>
        <v>4.7547169811425194</v>
      </c>
      <c r="W12" s="20">
        <f t="shared" si="3"/>
        <v>9</v>
      </c>
      <c r="X12" s="19">
        <f t="shared" si="4"/>
        <v>1.0188679245305399</v>
      </c>
      <c r="Y12" s="20">
        <f t="shared" si="5"/>
        <v>0</v>
      </c>
      <c r="Z12" s="22">
        <f t="shared" si="6"/>
        <v>0</v>
      </c>
      <c r="AA12" s="44">
        <f t="shared" si="7"/>
        <v>10.3</v>
      </c>
    </row>
    <row r="13" spans="1:27">
      <c r="A13" s="14">
        <v>40936.447916666664</v>
      </c>
      <c r="B13" s="1">
        <v>48955</v>
      </c>
      <c r="C13" s="1">
        <v>110016</v>
      </c>
      <c r="D13" s="1">
        <v>-6959</v>
      </c>
      <c r="E13" s="1">
        <v>100</v>
      </c>
      <c r="F13" s="1">
        <v>11332</v>
      </c>
      <c r="G13" s="1">
        <v>100</v>
      </c>
      <c r="H13" s="2">
        <v>3.5</v>
      </c>
      <c r="I13" s="2">
        <v>34.299999999999997</v>
      </c>
      <c r="J13" s="2">
        <v>31.6</v>
      </c>
      <c r="K13" s="2">
        <v>-0.9</v>
      </c>
      <c r="L13" s="2">
        <v>42.5</v>
      </c>
      <c r="M13" s="2">
        <v>44.4</v>
      </c>
      <c r="N13" s="2">
        <v>79.7</v>
      </c>
      <c r="O13" s="2">
        <v>38.5</v>
      </c>
      <c r="P13" s="2">
        <v>31.4</v>
      </c>
      <c r="Q13" s="2">
        <v>6.2</v>
      </c>
      <c r="R13" s="2">
        <v>-4.3</v>
      </c>
      <c r="T13" s="38">
        <f t="shared" si="0"/>
        <v>28.583333333255723</v>
      </c>
      <c r="U13" s="34">
        <f t="shared" si="1"/>
        <v>166</v>
      </c>
      <c r="V13" s="16">
        <f t="shared" si="2"/>
        <v>5.807580174942883</v>
      </c>
      <c r="W13" s="20">
        <f t="shared" si="3"/>
        <v>28</v>
      </c>
      <c r="X13" s="19">
        <f t="shared" si="4"/>
        <v>0.97959183673735373</v>
      </c>
      <c r="Y13" s="20">
        <f t="shared" si="5"/>
        <v>1</v>
      </c>
      <c r="Z13" s="22">
        <f t="shared" si="6"/>
        <v>3.4985422740619776E-2</v>
      </c>
      <c r="AA13" s="44">
        <f t="shared" si="7"/>
        <v>10.5</v>
      </c>
    </row>
    <row r="14" spans="1:27">
      <c r="A14" s="14">
        <v>40936.892361111109</v>
      </c>
      <c r="B14" s="1">
        <v>48955</v>
      </c>
      <c r="C14" s="1">
        <v>110101</v>
      </c>
      <c r="D14" s="1">
        <v>-6948</v>
      </c>
      <c r="E14" s="1">
        <v>100</v>
      </c>
      <c r="F14" s="1">
        <v>11332</v>
      </c>
      <c r="G14" s="1">
        <v>100</v>
      </c>
      <c r="H14" s="2">
        <v>3.5</v>
      </c>
      <c r="I14" s="2">
        <v>34.700000000000003</v>
      </c>
      <c r="J14" s="2">
        <v>29.4</v>
      </c>
      <c r="K14" s="2">
        <v>-1.7</v>
      </c>
      <c r="L14" s="2">
        <v>42.5</v>
      </c>
      <c r="M14" s="2">
        <v>43.2</v>
      </c>
      <c r="N14" s="2">
        <v>77.2</v>
      </c>
      <c r="O14" s="2">
        <v>36.200000000000003</v>
      </c>
      <c r="P14" s="2">
        <v>29.2</v>
      </c>
      <c r="Q14" s="2">
        <v>5.9</v>
      </c>
      <c r="R14" s="2">
        <v>-4.3</v>
      </c>
      <c r="T14" s="39">
        <f t="shared" ref="T14:T21" si="8">(A14-A13)*24</f>
        <v>10.666666666686069</v>
      </c>
      <c r="U14" s="35">
        <f t="shared" ref="U14:U21" si="9">(B14+C14)-(B13+C13)</f>
        <v>85</v>
      </c>
      <c r="V14" s="18">
        <f t="shared" ref="V14:V21" si="10">U14/T14</f>
        <v>7.9687499999855049</v>
      </c>
      <c r="W14" s="20">
        <f t="shared" ref="W14:W21" si="11">D14-D13</f>
        <v>11</v>
      </c>
      <c r="X14" s="19">
        <f t="shared" ref="X14:X21" si="12">W14/T14</f>
        <v>1.0312499999981242</v>
      </c>
      <c r="Y14" s="20">
        <f t="shared" ref="Y14:Y21" si="13">F14-F13</f>
        <v>0</v>
      </c>
      <c r="Z14" s="22">
        <f t="shared" ref="Z14:Z21" si="14">Y14/T14</f>
        <v>0</v>
      </c>
      <c r="AA14" s="44">
        <f t="shared" si="7"/>
        <v>10.199999999999999</v>
      </c>
    </row>
    <row r="15" spans="1:27">
      <c r="A15" s="14">
        <v>40937.375</v>
      </c>
      <c r="B15" s="1">
        <v>48955</v>
      </c>
      <c r="C15" s="1">
        <v>110164</v>
      </c>
      <c r="D15" s="1">
        <v>-6936</v>
      </c>
      <c r="E15" s="1">
        <v>100</v>
      </c>
      <c r="F15" s="1">
        <v>11332</v>
      </c>
      <c r="G15" s="1">
        <v>100</v>
      </c>
      <c r="H15" s="2">
        <v>3.5</v>
      </c>
      <c r="I15" s="2">
        <v>36.200000000000003</v>
      </c>
      <c r="J15" s="2">
        <v>28.9</v>
      </c>
      <c r="K15" s="2">
        <v>-4.3</v>
      </c>
      <c r="L15" s="2">
        <v>42.5</v>
      </c>
      <c r="M15" s="2">
        <v>46.2</v>
      </c>
      <c r="N15" s="2">
        <v>79.7</v>
      </c>
      <c r="O15" s="2">
        <v>36.1</v>
      </c>
      <c r="P15" s="2">
        <v>28.8</v>
      </c>
      <c r="Q15" s="2">
        <v>5.9</v>
      </c>
      <c r="R15" s="2">
        <v>-4.3</v>
      </c>
      <c r="S15" s="14" t="s">
        <v>42</v>
      </c>
      <c r="T15" s="37">
        <f t="shared" si="8"/>
        <v>11.583333333372138</v>
      </c>
      <c r="U15" s="36">
        <f t="shared" si="9"/>
        <v>63</v>
      </c>
      <c r="V15" s="17">
        <f t="shared" si="10"/>
        <v>5.4388489208450892</v>
      </c>
      <c r="W15" s="20">
        <f t="shared" si="11"/>
        <v>12</v>
      </c>
      <c r="X15" s="19">
        <f t="shared" si="12"/>
        <v>1.0359712230181122</v>
      </c>
      <c r="Y15" s="20">
        <f t="shared" si="13"/>
        <v>0</v>
      </c>
      <c r="Z15" s="22">
        <f t="shared" si="14"/>
        <v>0</v>
      </c>
      <c r="AA15" s="44">
        <f t="shared" si="7"/>
        <v>10.199999999999999</v>
      </c>
    </row>
    <row r="16" spans="1:27">
      <c r="A16" s="14">
        <v>40937.885416666664</v>
      </c>
      <c r="B16" s="1">
        <v>48955</v>
      </c>
      <c r="C16" s="1">
        <v>110251</v>
      </c>
      <c r="D16" s="1">
        <v>-6925</v>
      </c>
      <c r="E16" s="1">
        <v>100</v>
      </c>
      <c r="F16" s="1">
        <v>11334</v>
      </c>
      <c r="G16" s="1">
        <v>100</v>
      </c>
      <c r="H16" s="2">
        <v>3.5</v>
      </c>
      <c r="I16" s="2">
        <v>37</v>
      </c>
      <c r="J16" s="2">
        <v>34.299999999999997</v>
      </c>
      <c r="K16" s="2">
        <v>-5.8</v>
      </c>
      <c r="L16" s="2">
        <v>42.5</v>
      </c>
      <c r="M16" s="2">
        <v>45.2</v>
      </c>
      <c r="N16" s="2">
        <v>86.9</v>
      </c>
      <c r="O16" s="2">
        <v>41.1</v>
      </c>
      <c r="P16" s="2">
        <v>34</v>
      </c>
      <c r="Q16" s="2">
        <v>6</v>
      </c>
      <c r="R16" s="2">
        <v>-4.2</v>
      </c>
      <c r="T16" s="39">
        <f t="shared" si="8"/>
        <v>12.249999999941792</v>
      </c>
      <c r="U16" s="35">
        <f t="shared" si="9"/>
        <v>87</v>
      </c>
      <c r="V16" s="18">
        <f t="shared" si="10"/>
        <v>7.1020408163602768</v>
      </c>
      <c r="W16" s="20">
        <f t="shared" si="11"/>
        <v>11</v>
      </c>
      <c r="X16" s="19">
        <f t="shared" si="12"/>
        <v>0.89795918367773619</v>
      </c>
      <c r="Y16" s="20">
        <f t="shared" si="13"/>
        <v>2</v>
      </c>
      <c r="Z16" s="22">
        <f t="shared" si="14"/>
        <v>0.16326530612322476</v>
      </c>
      <c r="AA16" s="44">
        <f t="shared" si="7"/>
        <v>10.199999999999999</v>
      </c>
    </row>
    <row r="17" spans="1:27">
      <c r="A17" s="14">
        <v>40938.25</v>
      </c>
      <c r="B17" s="1">
        <v>48955</v>
      </c>
      <c r="C17" s="1">
        <v>110319</v>
      </c>
      <c r="D17" s="1">
        <v>-6916</v>
      </c>
      <c r="E17" s="1">
        <v>100</v>
      </c>
      <c r="F17" s="1">
        <v>11336</v>
      </c>
      <c r="G17" s="1">
        <v>100</v>
      </c>
      <c r="H17" s="2">
        <v>3.5</v>
      </c>
      <c r="I17" s="2">
        <v>39.299999999999997</v>
      </c>
      <c r="J17" s="2">
        <v>29.6</v>
      </c>
      <c r="K17" s="2">
        <v>-9.9</v>
      </c>
      <c r="L17" s="2">
        <v>42.5</v>
      </c>
      <c r="M17" s="2">
        <v>46</v>
      </c>
      <c r="N17" s="2">
        <v>82</v>
      </c>
      <c r="O17" s="2">
        <v>40.5</v>
      </c>
      <c r="P17" s="2">
        <v>29.5</v>
      </c>
      <c r="Q17" s="2">
        <v>6.2</v>
      </c>
      <c r="R17" s="2">
        <v>-4.2</v>
      </c>
      <c r="T17" s="37">
        <f t="shared" si="8"/>
        <v>8.7500000000582077</v>
      </c>
      <c r="U17" s="36">
        <f t="shared" si="9"/>
        <v>68</v>
      </c>
      <c r="V17" s="17">
        <f t="shared" si="10"/>
        <v>7.7714285713768732</v>
      </c>
      <c r="W17" s="20">
        <f t="shared" si="11"/>
        <v>9</v>
      </c>
      <c r="X17" s="19">
        <f t="shared" si="12"/>
        <v>1.0285714285645862</v>
      </c>
      <c r="Y17" s="20">
        <f t="shared" si="13"/>
        <v>2</v>
      </c>
      <c r="Z17" s="22">
        <f t="shared" si="14"/>
        <v>0.22857142856990806</v>
      </c>
      <c r="AA17" s="44">
        <f t="shared" si="7"/>
        <v>10.4</v>
      </c>
    </row>
    <row r="18" spans="1:27">
      <c r="A18" s="14">
        <v>40939.020833333336</v>
      </c>
      <c r="B18" s="1">
        <v>49088</v>
      </c>
      <c r="C18" s="1">
        <v>110341</v>
      </c>
      <c r="D18" s="1">
        <v>-6897</v>
      </c>
      <c r="E18" s="1">
        <v>100</v>
      </c>
      <c r="F18" s="1">
        <v>11342</v>
      </c>
      <c r="G18" s="1">
        <v>100</v>
      </c>
      <c r="H18" s="2">
        <v>3.5</v>
      </c>
      <c r="I18" s="2">
        <v>39.200000000000003</v>
      </c>
      <c r="J18" s="2">
        <v>35</v>
      </c>
      <c r="K18" s="2">
        <v>-9.6999999999999993</v>
      </c>
      <c r="L18" s="2">
        <v>42.5</v>
      </c>
      <c r="M18" s="2">
        <v>44.3</v>
      </c>
      <c r="N18" s="2">
        <v>87.7</v>
      </c>
      <c r="O18" s="2">
        <v>41.9</v>
      </c>
      <c r="P18" s="2">
        <v>34.700000000000003</v>
      </c>
      <c r="Q18" s="2">
        <v>6.8</v>
      </c>
      <c r="R18" s="2">
        <v>-4.3</v>
      </c>
      <c r="T18" s="39">
        <f t="shared" si="8"/>
        <v>18.500000000058208</v>
      </c>
      <c r="U18" s="35">
        <f t="shared" si="9"/>
        <v>155</v>
      </c>
      <c r="V18" s="18">
        <f t="shared" si="10"/>
        <v>8.3783783783520178</v>
      </c>
      <c r="W18" s="20">
        <f t="shared" si="11"/>
        <v>19</v>
      </c>
      <c r="X18" s="19">
        <f t="shared" si="12"/>
        <v>1.0270270270237956</v>
      </c>
      <c r="Y18" s="20">
        <f t="shared" si="13"/>
        <v>6</v>
      </c>
      <c r="Z18" s="22">
        <f t="shared" si="14"/>
        <v>0.32432432432330388</v>
      </c>
      <c r="AA18" s="44">
        <f t="shared" si="7"/>
        <v>11.1</v>
      </c>
    </row>
    <row r="19" spans="1:27">
      <c r="A19" s="14">
        <v>40939.277777777781</v>
      </c>
      <c r="B19" s="1">
        <v>49091</v>
      </c>
      <c r="C19" s="1">
        <v>110387</v>
      </c>
      <c r="D19" s="1">
        <v>-6891</v>
      </c>
      <c r="E19" s="1">
        <v>100</v>
      </c>
      <c r="F19" s="1">
        <v>11344</v>
      </c>
      <c r="G19" s="1">
        <v>100</v>
      </c>
      <c r="H19" s="2">
        <v>3.5</v>
      </c>
      <c r="I19" s="2">
        <v>38.799999999999997</v>
      </c>
      <c r="J19" s="2">
        <v>32.700000000000003</v>
      </c>
      <c r="K19" s="2">
        <v>-9</v>
      </c>
      <c r="L19" s="2">
        <v>47.5</v>
      </c>
      <c r="M19" s="2">
        <v>45.2</v>
      </c>
      <c r="N19" s="2">
        <v>96</v>
      </c>
      <c r="O19" s="2">
        <v>54.6</v>
      </c>
      <c r="P19" s="2">
        <v>41.9</v>
      </c>
      <c r="Q19" s="2">
        <v>6.8</v>
      </c>
      <c r="R19" s="2">
        <v>-4.3</v>
      </c>
      <c r="T19" s="37">
        <f t="shared" si="8"/>
        <v>6.1666666666860692</v>
      </c>
      <c r="U19" s="36">
        <f t="shared" si="9"/>
        <v>49</v>
      </c>
      <c r="V19" s="17">
        <f t="shared" si="10"/>
        <v>7.9459459459209452</v>
      </c>
      <c r="W19" s="20">
        <f t="shared" si="11"/>
        <v>6</v>
      </c>
      <c r="X19" s="19">
        <f t="shared" si="12"/>
        <v>0.9729729729699117</v>
      </c>
      <c r="Y19" s="20">
        <f t="shared" si="13"/>
        <v>2</v>
      </c>
      <c r="Z19" s="22">
        <f t="shared" si="14"/>
        <v>0.32432432432330388</v>
      </c>
      <c r="AA19" s="44">
        <f t="shared" si="7"/>
        <v>11.1</v>
      </c>
    </row>
    <row r="20" spans="1:27">
      <c r="A20" s="14">
        <v>40939.868055555555</v>
      </c>
      <c r="B20" s="1">
        <v>49197</v>
      </c>
      <c r="C20" s="1">
        <v>110387</v>
      </c>
      <c r="D20" s="1">
        <v>-6877</v>
      </c>
      <c r="E20" s="1">
        <v>100</v>
      </c>
      <c r="F20" s="1">
        <v>11347</v>
      </c>
      <c r="G20" s="1">
        <v>100</v>
      </c>
      <c r="H20" s="2">
        <v>3.5</v>
      </c>
      <c r="I20" s="2">
        <v>36.799999999999997</v>
      </c>
      <c r="J20" s="2">
        <v>32.799999999999997</v>
      </c>
      <c r="K20" s="2">
        <v>-5.4</v>
      </c>
      <c r="L20" s="2">
        <v>42.5</v>
      </c>
      <c r="M20" s="2">
        <v>44.5</v>
      </c>
      <c r="N20" s="2">
        <v>82.7</v>
      </c>
      <c r="O20" s="2">
        <v>45.9</v>
      </c>
      <c r="P20" s="2">
        <v>32.700000000000003</v>
      </c>
      <c r="Q20" s="2">
        <v>7</v>
      </c>
      <c r="R20" s="2">
        <v>-4.3</v>
      </c>
      <c r="T20" s="39">
        <f t="shared" si="8"/>
        <v>14.166666666569654</v>
      </c>
      <c r="U20" s="35">
        <f t="shared" si="9"/>
        <v>106</v>
      </c>
      <c r="V20" s="18">
        <f t="shared" si="10"/>
        <v>7.4823529412277097</v>
      </c>
      <c r="W20" s="20">
        <f t="shared" si="11"/>
        <v>14</v>
      </c>
      <c r="X20" s="19">
        <f t="shared" si="12"/>
        <v>0.98823529412441447</v>
      </c>
      <c r="Y20" s="20">
        <f t="shared" si="13"/>
        <v>3</v>
      </c>
      <c r="Z20" s="22">
        <f t="shared" si="14"/>
        <v>0.21176470588380308</v>
      </c>
      <c r="AA20" s="44">
        <f t="shared" si="7"/>
        <v>11.3</v>
      </c>
    </row>
    <row r="21" spans="1:27">
      <c r="A21" s="14">
        <v>40940.260416666664</v>
      </c>
      <c r="B21" s="1">
        <v>49210</v>
      </c>
      <c r="C21" s="1">
        <v>110447</v>
      </c>
      <c r="D21" s="1">
        <v>-6868</v>
      </c>
      <c r="E21" s="1">
        <v>100</v>
      </c>
      <c r="F21" s="1">
        <v>11351</v>
      </c>
      <c r="G21" s="1">
        <v>100</v>
      </c>
      <c r="H21" s="2">
        <v>3.5</v>
      </c>
      <c r="I21" s="2">
        <v>39</v>
      </c>
      <c r="J21" s="2">
        <v>33.200000000000003</v>
      </c>
      <c r="K21" s="2">
        <v>-9.4</v>
      </c>
      <c r="L21" s="2">
        <v>42.5</v>
      </c>
      <c r="M21" s="2">
        <v>47.9</v>
      </c>
      <c r="N21" s="2">
        <v>86.5</v>
      </c>
      <c r="O21" s="2">
        <v>44.9</v>
      </c>
      <c r="P21" s="2">
        <v>33</v>
      </c>
      <c r="Q21" s="2">
        <v>7</v>
      </c>
      <c r="R21" s="2">
        <v>-4.3</v>
      </c>
      <c r="T21" s="37">
        <f t="shared" si="8"/>
        <v>9.4166666666278616</v>
      </c>
      <c r="U21" s="36">
        <f t="shared" si="9"/>
        <v>73</v>
      </c>
      <c r="V21" s="17">
        <f t="shared" si="10"/>
        <v>7.7522123894124775</v>
      </c>
      <c r="W21" s="20">
        <f t="shared" si="11"/>
        <v>9</v>
      </c>
      <c r="X21" s="19">
        <f t="shared" si="12"/>
        <v>0.95575221239331909</v>
      </c>
      <c r="Y21" s="20">
        <f t="shared" si="13"/>
        <v>4</v>
      </c>
      <c r="Z21" s="22">
        <f t="shared" si="14"/>
        <v>0.42477876106369739</v>
      </c>
      <c r="AA21" s="44">
        <f t="shared" si="7"/>
        <v>11.3</v>
      </c>
    </row>
    <row r="22" spans="1:27">
      <c r="A22" s="14">
        <v>40940.854166666664</v>
      </c>
      <c r="B22" s="1">
        <v>49329</v>
      </c>
      <c r="C22" s="1">
        <v>110447</v>
      </c>
      <c r="D22" s="1">
        <v>-6853</v>
      </c>
      <c r="E22" s="1">
        <v>100</v>
      </c>
      <c r="F22" s="1">
        <v>11355</v>
      </c>
      <c r="G22" s="1">
        <v>100</v>
      </c>
      <c r="H22" s="2">
        <v>3.5</v>
      </c>
      <c r="I22" s="2">
        <v>38.6</v>
      </c>
      <c r="J22" s="2">
        <v>26.8</v>
      </c>
      <c r="K22" s="2">
        <v>-8.6999999999999993</v>
      </c>
      <c r="L22" s="2">
        <v>42.5</v>
      </c>
      <c r="M22" s="2">
        <v>46.6</v>
      </c>
      <c r="N22" s="2">
        <v>75.8</v>
      </c>
      <c r="O22" s="2">
        <v>39.799999999999997</v>
      </c>
      <c r="P22" s="2">
        <v>26.8</v>
      </c>
      <c r="Q22" s="2">
        <v>7.2</v>
      </c>
      <c r="R22" s="2">
        <v>-4.3</v>
      </c>
      <c r="T22" s="39">
        <f t="shared" ref="T22:T28" si="15">(A22-A21)*24</f>
        <v>14.25</v>
      </c>
      <c r="U22" s="35">
        <f t="shared" ref="U22:U28" si="16">(B22+C22)-(B21+C21)</f>
        <v>119</v>
      </c>
      <c r="V22" s="18">
        <f t="shared" ref="V22:V28" si="17">U22/T22</f>
        <v>8.3508771929824555</v>
      </c>
      <c r="W22" s="20">
        <f t="shared" ref="W22:W28" si="18">D22-D21</f>
        <v>15</v>
      </c>
      <c r="X22" s="19">
        <f t="shared" ref="X22:X28" si="19">W22/T22</f>
        <v>1.0526315789473684</v>
      </c>
      <c r="Y22" s="20">
        <f t="shared" ref="Y22:Y28" si="20">F22-F21</f>
        <v>4</v>
      </c>
      <c r="Z22" s="22">
        <f t="shared" ref="Z22:Z28" si="21">Y22/T22</f>
        <v>0.2807017543859649</v>
      </c>
      <c r="AA22" s="44">
        <f t="shared" si="7"/>
        <v>11.5</v>
      </c>
    </row>
    <row r="23" spans="1:27">
      <c r="A23" s="14">
        <v>40941.260416666664</v>
      </c>
      <c r="B23" s="1">
        <v>49352</v>
      </c>
      <c r="C23" s="1">
        <v>110524</v>
      </c>
      <c r="D23" s="1">
        <v>-6844</v>
      </c>
      <c r="E23" s="1">
        <v>100</v>
      </c>
      <c r="F23" s="1">
        <v>11362</v>
      </c>
      <c r="G23" s="1">
        <v>100</v>
      </c>
      <c r="H23" s="2">
        <v>3.5</v>
      </c>
      <c r="I23" s="2">
        <v>41.4</v>
      </c>
      <c r="J23" s="2">
        <v>37.1</v>
      </c>
      <c r="K23" s="2">
        <v>-13.6</v>
      </c>
      <c r="L23" s="2">
        <v>42.5</v>
      </c>
      <c r="M23" s="2">
        <v>47.7</v>
      </c>
      <c r="N23" s="2">
        <v>93.2</v>
      </c>
      <c r="O23" s="2">
        <v>46.2</v>
      </c>
      <c r="P23" s="2">
        <v>36.799999999999997</v>
      </c>
      <c r="Q23" s="2">
        <v>7.2</v>
      </c>
      <c r="R23" s="2">
        <v>-4.3</v>
      </c>
      <c r="T23" s="37">
        <f t="shared" si="15"/>
        <v>9.75</v>
      </c>
      <c r="U23" s="36">
        <f t="shared" si="16"/>
        <v>100</v>
      </c>
      <c r="V23" s="17">
        <f t="shared" si="17"/>
        <v>10.256410256410257</v>
      </c>
      <c r="W23" s="20">
        <f t="shared" si="18"/>
        <v>9</v>
      </c>
      <c r="X23" s="19">
        <f t="shared" si="19"/>
        <v>0.92307692307692313</v>
      </c>
      <c r="Y23" s="20">
        <f t="shared" si="20"/>
        <v>7</v>
      </c>
      <c r="Z23" s="22">
        <f t="shared" si="21"/>
        <v>0.71794871794871795</v>
      </c>
      <c r="AA23" s="44">
        <f t="shared" si="7"/>
        <v>11.5</v>
      </c>
    </row>
    <row r="24" spans="1:27">
      <c r="A24" s="14">
        <v>40941.854166666664</v>
      </c>
      <c r="B24" s="1">
        <v>49505</v>
      </c>
      <c r="C24" s="1">
        <v>110524</v>
      </c>
      <c r="D24" s="1">
        <v>-6829</v>
      </c>
      <c r="E24" s="1">
        <v>100</v>
      </c>
      <c r="F24" s="1">
        <v>11370</v>
      </c>
      <c r="G24" s="1">
        <v>100</v>
      </c>
      <c r="H24" s="2">
        <v>3.5</v>
      </c>
      <c r="I24" s="2">
        <v>40.200000000000003</v>
      </c>
      <c r="J24" s="2">
        <v>38.299999999999997</v>
      </c>
      <c r="K24" s="2">
        <v>-11.5</v>
      </c>
      <c r="L24" s="2">
        <v>42.5</v>
      </c>
      <c r="M24" s="2">
        <v>45.2</v>
      </c>
      <c r="N24" s="2">
        <v>91.8</v>
      </c>
      <c r="O24" s="2">
        <v>51.3</v>
      </c>
      <c r="P24" s="2">
        <v>38.1</v>
      </c>
      <c r="Q24" s="2">
        <v>7.4</v>
      </c>
      <c r="R24" s="2">
        <v>-4.3</v>
      </c>
      <c r="T24" s="39">
        <f t="shared" si="15"/>
        <v>14.25</v>
      </c>
      <c r="U24" s="35">
        <f t="shared" si="16"/>
        <v>153</v>
      </c>
      <c r="V24" s="18">
        <f t="shared" si="17"/>
        <v>10.736842105263158</v>
      </c>
      <c r="W24" s="20">
        <f t="shared" si="18"/>
        <v>15</v>
      </c>
      <c r="X24" s="19">
        <f t="shared" si="19"/>
        <v>1.0526315789473684</v>
      </c>
      <c r="Y24" s="20">
        <f t="shared" si="20"/>
        <v>8</v>
      </c>
      <c r="Z24" s="22">
        <f t="shared" si="21"/>
        <v>0.56140350877192979</v>
      </c>
      <c r="AA24" s="44">
        <f t="shared" si="7"/>
        <v>11.7</v>
      </c>
    </row>
    <row r="25" spans="1:27">
      <c r="A25" s="14">
        <v>40942.267361111109</v>
      </c>
      <c r="B25" s="1">
        <v>49522</v>
      </c>
      <c r="C25" s="1">
        <v>110602</v>
      </c>
      <c r="D25" s="1">
        <v>-6820</v>
      </c>
      <c r="E25" s="1">
        <v>100</v>
      </c>
      <c r="F25" s="1">
        <v>11376</v>
      </c>
      <c r="G25" s="1">
        <v>100</v>
      </c>
      <c r="H25" s="2">
        <v>3.5</v>
      </c>
      <c r="I25" s="2">
        <v>39.799999999999997</v>
      </c>
      <c r="J25" s="2">
        <v>31.5</v>
      </c>
      <c r="K25" s="2">
        <v>-10.8</v>
      </c>
      <c r="L25" s="2">
        <v>42.5</v>
      </c>
      <c r="M25" s="2">
        <v>44.1</v>
      </c>
      <c r="N25" s="2">
        <v>83</v>
      </c>
      <c r="O25" s="2">
        <v>44.4</v>
      </c>
      <c r="P25" s="2">
        <v>31.4</v>
      </c>
      <c r="Q25" s="2">
        <v>7.4</v>
      </c>
      <c r="R25" s="2">
        <v>-4.3</v>
      </c>
      <c r="T25" s="37">
        <f t="shared" si="15"/>
        <v>9.9166666666860692</v>
      </c>
      <c r="U25" s="36">
        <f t="shared" si="16"/>
        <v>95</v>
      </c>
      <c r="V25" s="17">
        <f t="shared" si="17"/>
        <v>9.5798319327543648</v>
      </c>
      <c r="W25" s="20">
        <f t="shared" si="18"/>
        <v>9</v>
      </c>
      <c r="X25" s="19">
        <f t="shared" si="19"/>
        <v>0.90756302520830834</v>
      </c>
      <c r="Y25" s="20">
        <f t="shared" si="20"/>
        <v>6</v>
      </c>
      <c r="Z25" s="22">
        <f t="shared" si="21"/>
        <v>0.60504201680553893</v>
      </c>
      <c r="AA25" s="44">
        <f t="shared" si="7"/>
        <v>11.7</v>
      </c>
    </row>
    <row r="26" spans="1:27">
      <c r="A26" s="14">
        <v>40942.916666666664</v>
      </c>
      <c r="B26" s="1">
        <v>49685</v>
      </c>
      <c r="C26" s="1">
        <v>110603</v>
      </c>
      <c r="D26" s="1">
        <v>-6804</v>
      </c>
      <c r="E26" s="1">
        <v>100</v>
      </c>
      <c r="F26" s="1">
        <v>11385</v>
      </c>
      <c r="G26" s="1">
        <v>100</v>
      </c>
      <c r="H26" s="2">
        <v>3.5</v>
      </c>
      <c r="I26" s="2">
        <v>41.4</v>
      </c>
      <c r="J26" s="2">
        <v>28.1</v>
      </c>
      <c r="K26" s="2">
        <v>-13.6</v>
      </c>
      <c r="L26" s="2">
        <v>42.5</v>
      </c>
      <c r="M26" s="2">
        <v>43.5</v>
      </c>
      <c r="N26" s="2">
        <v>75.8</v>
      </c>
      <c r="O26" s="2">
        <v>41.3</v>
      </c>
      <c r="P26" s="2">
        <v>28.1</v>
      </c>
      <c r="Q26" s="2">
        <v>7.5</v>
      </c>
      <c r="R26" s="2">
        <v>-4.4000000000000004</v>
      </c>
      <c r="T26" s="39">
        <f t="shared" si="15"/>
        <v>15.583333333313931</v>
      </c>
      <c r="U26" s="35">
        <f t="shared" si="16"/>
        <v>164</v>
      </c>
      <c r="V26" s="18">
        <f t="shared" si="17"/>
        <v>10.524064171136098</v>
      </c>
      <c r="W26" s="20">
        <f t="shared" si="18"/>
        <v>16</v>
      </c>
      <c r="X26" s="19">
        <f t="shared" si="19"/>
        <v>1.0267379679157169</v>
      </c>
      <c r="Y26" s="20">
        <f t="shared" si="20"/>
        <v>9</v>
      </c>
      <c r="Z26" s="22">
        <f t="shared" si="21"/>
        <v>0.57754010695259073</v>
      </c>
      <c r="AA26" s="44">
        <f t="shared" si="7"/>
        <v>11.9</v>
      </c>
    </row>
    <row r="27" spans="1:27">
      <c r="A27" s="14">
        <v>40943.333333333336</v>
      </c>
      <c r="B27" s="1">
        <v>49685</v>
      </c>
      <c r="C27" s="1">
        <v>110740</v>
      </c>
      <c r="D27" s="1">
        <v>-6794</v>
      </c>
      <c r="E27" s="1">
        <v>100</v>
      </c>
      <c r="F27" s="1">
        <v>11395</v>
      </c>
      <c r="G27" s="1">
        <v>100</v>
      </c>
      <c r="H27" s="2">
        <v>3.5</v>
      </c>
      <c r="I27" s="2">
        <v>42.5</v>
      </c>
      <c r="J27" s="2">
        <v>36.5</v>
      </c>
      <c r="K27" s="2">
        <v>-15.7</v>
      </c>
      <c r="L27" s="2">
        <v>42.5</v>
      </c>
      <c r="M27" s="2">
        <v>43.1</v>
      </c>
      <c r="N27" s="2">
        <v>91.4</v>
      </c>
      <c r="O27" s="2">
        <v>49.1</v>
      </c>
      <c r="P27" s="2">
        <v>36.299999999999997</v>
      </c>
      <c r="Q27" s="2">
        <v>8</v>
      </c>
      <c r="R27" s="2">
        <v>-4.4000000000000004</v>
      </c>
      <c r="T27" s="37">
        <f t="shared" si="15"/>
        <v>10.000000000116415</v>
      </c>
      <c r="U27" s="36">
        <f t="shared" si="16"/>
        <v>137</v>
      </c>
      <c r="V27" s="17">
        <f t="shared" si="17"/>
        <v>13.699999999840511</v>
      </c>
      <c r="W27" s="20">
        <f t="shared" si="18"/>
        <v>10</v>
      </c>
      <c r="X27" s="19">
        <f t="shared" si="19"/>
        <v>0.99999999998835842</v>
      </c>
      <c r="Y27" s="20">
        <f t="shared" si="20"/>
        <v>10</v>
      </c>
      <c r="Z27" s="22">
        <f t="shared" si="21"/>
        <v>0.99999999998835842</v>
      </c>
      <c r="AA27" s="44">
        <f t="shared" si="7"/>
        <v>12.4</v>
      </c>
    </row>
    <row r="28" spans="1:27">
      <c r="A28" s="14">
        <v>40944.013888888891</v>
      </c>
      <c r="B28" s="1">
        <v>49685</v>
      </c>
      <c r="C28" s="1">
        <v>110963</v>
      </c>
      <c r="D28" s="1">
        <v>-6777</v>
      </c>
      <c r="E28" s="1">
        <v>100</v>
      </c>
      <c r="F28" s="1">
        <v>11409</v>
      </c>
      <c r="G28" s="1">
        <v>100</v>
      </c>
      <c r="H28" s="2">
        <v>3.5</v>
      </c>
      <c r="I28" s="2">
        <v>41.4</v>
      </c>
      <c r="J28" s="2">
        <v>40.6</v>
      </c>
      <c r="K28" s="2">
        <v>-14.5</v>
      </c>
      <c r="L28" s="2">
        <v>42.5</v>
      </c>
      <c r="M28" s="2">
        <v>44.9</v>
      </c>
      <c r="N28" s="2">
        <v>96.5</v>
      </c>
      <c r="O28" s="2">
        <v>48.2</v>
      </c>
      <c r="P28" s="2">
        <v>40.299999999999997</v>
      </c>
      <c r="Q28" s="2">
        <v>8.1</v>
      </c>
      <c r="R28" s="2">
        <v>-4.4000000000000004</v>
      </c>
      <c r="T28" s="39">
        <f t="shared" si="15"/>
        <v>16.333333333313931</v>
      </c>
      <c r="U28" s="35">
        <f t="shared" si="16"/>
        <v>223</v>
      </c>
      <c r="V28" s="18">
        <f t="shared" si="17"/>
        <v>13.653061224506015</v>
      </c>
      <c r="W28" s="20">
        <f t="shared" si="18"/>
        <v>17</v>
      </c>
      <c r="X28" s="19">
        <f t="shared" si="19"/>
        <v>1.0408163265318486</v>
      </c>
      <c r="Y28" s="20">
        <f t="shared" si="20"/>
        <v>14</v>
      </c>
      <c r="Z28" s="22">
        <f t="shared" si="21"/>
        <v>0.85714285714387539</v>
      </c>
      <c r="AA28" s="44">
        <f t="shared" si="7"/>
        <v>12.5</v>
      </c>
    </row>
    <row r="29" spans="1:27">
      <c r="A29" s="40">
        <v>40944.375</v>
      </c>
      <c r="B29" s="41">
        <v>49685</v>
      </c>
      <c r="C29" s="41">
        <v>111059</v>
      </c>
      <c r="D29" s="41">
        <v>-6766</v>
      </c>
      <c r="E29" s="41">
        <v>100</v>
      </c>
      <c r="F29" s="41">
        <v>11415</v>
      </c>
      <c r="G29" s="41">
        <v>100</v>
      </c>
      <c r="H29" s="42">
        <v>3.5</v>
      </c>
      <c r="I29" s="42">
        <v>41.3</v>
      </c>
      <c r="J29" s="42">
        <v>37</v>
      </c>
      <c r="K29" s="42">
        <v>-13.3</v>
      </c>
      <c r="L29" s="42">
        <v>42.5</v>
      </c>
      <c r="M29" s="42">
        <v>48.3</v>
      </c>
      <c r="N29" s="42">
        <v>94.1</v>
      </c>
      <c r="O29" s="42">
        <v>46.2</v>
      </c>
      <c r="P29" s="42">
        <v>36.6</v>
      </c>
      <c r="Q29" s="42">
        <v>8.1</v>
      </c>
      <c r="R29" s="42">
        <v>-4.4000000000000004</v>
      </c>
      <c r="T29" s="37">
        <f t="shared" ref="T29" si="22">(A29-A28)*24</f>
        <v>8.6666666666278616</v>
      </c>
      <c r="U29" s="36">
        <f t="shared" ref="U29" si="23">(B29+C29)-(B28+C28)</f>
        <v>96</v>
      </c>
      <c r="V29" s="17">
        <f t="shared" ref="V29" si="24">U29/T29</f>
        <v>11.076923076972674</v>
      </c>
      <c r="W29" s="20">
        <f t="shared" ref="W29" si="25">D29-D28</f>
        <v>11</v>
      </c>
      <c r="X29" s="19">
        <f t="shared" ref="X29" si="26">W29/T29</f>
        <v>1.2692307692364522</v>
      </c>
      <c r="Y29" s="20">
        <f t="shared" ref="Y29" si="27">F29-F28</f>
        <v>6</v>
      </c>
      <c r="Z29" s="22">
        <f t="shared" ref="Z29" si="28">Y29/T29</f>
        <v>0.69230769231079214</v>
      </c>
      <c r="AA29" s="44">
        <f t="shared" si="7"/>
        <v>12.5</v>
      </c>
    </row>
  </sheetData>
  <mergeCells count="9">
    <mergeCell ref="L4:M4"/>
    <mergeCell ref="L5:M5"/>
    <mergeCell ref="O4:P4"/>
    <mergeCell ref="Q4:R4"/>
    <mergeCell ref="D4:E4"/>
    <mergeCell ref="F4:G4"/>
    <mergeCell ref="B4:C4"/>
    <mergeCell ref="I4:J4"/>
    <mergeCell ref="I5:J5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1</vt:i4>
      </vt:variant>
    </vt:vector>
  </HeadingPairs>
  <TitlesOfParts>
    <vt:vector size="3" baseType="lpstr">
      <vt:lpstr>Blad1</vt:lpstr>
      <vt:lpstr>Blad3</vt:lpstr>
      <vt:lpstr>Blad1!Utskriftsområde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Calle</dc:creator>
  <cp:lastModifiedBy>Calle</cp:lastModifiedBy>
  <cp:lastPrinted>2012-02-01T20:31:24Z</cp:lastPrinted>
  <dcterms:created xsi:type="dcterms:W3CDTF">2012-01-24T19:53:24Z</dcterms:created>
  <dcterms:modified xsi:type="dcterms:W3CDTF">2012-02-05T19:49:34Z</dcterms:modified>
</cp:coreProperties>
</file>