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5390" windowHeight="7980"/>
  </bookViews>
  <sheets>
    <sheet name="Data" sheetId="1" r:id="rId1"/>
    <sheet name="El o bergvärme" sheetId="3" r:id="rId2"/>
    <sheet name="VP stat." sheetId="4" r:id="rId3"/>
    <sheet name="Återbetalningstid" sheetId="5" r:id="rId4"/>
  </sheets>
  <definedNames>
    <definedName name="_xlnm._FilterDatabase" localSheetId="0" hidden="1">Data!$A$2:$A$1951</definedName>
  </definedNames>
  <calcPr calcId="125725"/>
</workbook>
</file>

<file path=xl/calcChain.xml><?xml version="1.0" encoding="utf-8"?>
<calcChain xmlns="http://schemas.openxmlformats.org/spreadsheetml/2006/main">
  <c r="P48" i="1"/>
  <c r="H48"/>
  <c r="O48" s="1"/>
  <c r="G48"/>
  <c r="N48" s="1"/>
  <c r="P47"/>
  <c r="H47"/>
  <c r="O47" s="1"/>
  <c r="G47"/>
  <c r="Q47" s="1"/>
  <c r="P46"/>
  <c r="H46"/>
  <c r="O46" s="1"/>
  <c r="G46"/>
  <c r="N46" s="1"/>
  <c r="P45"/>
  <c r="H45"/>
  <c r="O45" s="1"/>
  <c r="G45"/>
  <c r="Q45" s="1"/>
  <c r="J8" i="5"/>
  <c r="K8" s="1"/>
  <c r="L8" s="1"/>
  <c r="M8" s="1"/>
  <c r="I8"/>
  <c r="F8"/>
  <c r="E8"/>
  <c r="D8"/>
  <c r="C8"/>
  <c r="I15"/>
  <c r="F15"/>
  <c r="E15"/>
  <c r="D15"/>
  <c r="C15"/>
  <c r="B15"/>
  <c r="C9"/>
  <c r="D9" s="1"/>
  <c r="J9"/>
  <c r="J15" s="1"/>
  <c r="I12"/>
  <c r="I14" s="1"/>
  <c r="M11"/>
  <c r="L11"/>
  <c r="K11"/>
  <c r="J11"/>
  <c r="I11"/>
  <c r="C12"/>
  <c r="C14" s="1"/>
  <c r="B12"/>
  <c r="F11"/>
  <c r="E11"/>
  <c r="D11"/>
  <c r="C11"/>
  <c r="B11"/>
  <c r="P44" i="1"/>
  <c r="H44"/>
  <c r="O44" s="1"/>
  <c r="G44"/>
  <c r="Q44" s="1"/>
  <c r="I48" l="1"/>
  <c r="M48"/>
  <c r="Q48"/>
  <c r="L48"/>
  <c r="L47"/>
  <c r="N47"/>
  <c r="I47"/>
  <c r="M47"/>
  <c r="L46"/>
  <c r="I46"/>
  <c r="M46"/>
  <c r="Q46"/>
  <c r="L45"/>
  <c r="N45"/>
  <c r="I45"/>
  <c r="M45"/>
  <c r="I13" i="5"/>
  <c r="J12"/>
  <c r="J14" s="1"/>
  <c r="K9"/>
  <c r="E9"/>
  <c r="D12"/>
  <c r="D14" s="1"/>
  <c r="C13"/>
  <c r="B14"/>
  <c r="J13"/>
  <c r="B13"/>
  <c r="L44" i="1"/>
  <c r="N44"/>
  <c r="I44"/>
  <c r="M44"/>
  <c r="J18" i="5" l="1"/>
  <c r="J24"/>
  <c r="J23"/>
  <c r="J22"/>
  <c r="J21"/>
  <c r="I18"/>
  <c r="I23"/>
  <c r="I21"/>
  <c r="I24"/>
  <c r="I22"/>
  <c r="C18"/>
  <c r="C24"/>
  <c r="C23"/>
  <c r="C22"/>
  <c r="C21"/>
  <c r="B18"/>
  <c r="B23"/>
  <c r="B21"/>
  <c r="B24"/>
  <c r="B22"/>
  <c r="K15"/>
  <c r="K12"/>
  <c r="L9"/>
  <c r="F9"/>
  <c r="F12" s="1"/>
  <c r="E12"/>
  <c r="D13"/>
  <c r="P43" i="1"/>
  <c r="H43"/>
  <c r="O43" s="1"/>
  <c r="G43"/>
  <c r="Q43" s="1"/>
  <c r="P42"/>
  <c r="H42"/>
  <c r="O42" s="1"/>
  <c r="G42"/>
  <c r="N42" s="1"/>
  <c r="P41"/>
  <c r="H41"/>
  <c r="O41" s="1"/>
  <c r="G41"/>
  <c r="Q41" s="1"/>
  <c r="P40"/>
  <c r="H40"/>
  <c r="O40" s="1"/>
  <c r="G40"/>
  <c r="Q40" s="1"/>
  <c r="P39"/>
  <c r="H39"/>
  <c r="O39" s="1"/>
  <c r="G39"/>
  <c r="M39" s="1"/>
  <c r="P38"/>
  <c r="H38"/>
  <c r="O38" s="1"/>
  <c r="G38"/>
  <c r="Q38" s="1"/>
  <c r="P37"/>
  <c r="H37"/>
  <c r="O37" s="1"/>
  <c r="G37"/>
  <c r="Q37" s="1"/>
  <c r="P36"/>
  <c r="H36"/>
  <c r="O36" s="1"/>
  <c r="G36"/>
  <c r="M36" s="1"/>
  <c r="W37"/>
  <c r="W38" s="1"/>
  <c r="W39" s="1"/>
  <c r="W40" s="1"/>
  <c r="W41" s="1"/>
  <c r="W42" s="1"/>
  <c r="W43" s="1"/>
  <c r="W44" s="1"/>
  <c r="W45" s="1"/>
  <c r="W46" s="1"/>
  <c r="W47" s="1"/>
  <c r="W48" s="1"/>
  <c r="W49" s="1"/>
  <c r="W50" s="1"/>
  <c r="W51" s="1"/>
  <c r="W52" s="1"/>
  <c r="W53" s="1"/>
  <c r="W54" s="1"/>
  <c r="W55" s="1"/>
  <c r="W56" s="1"/>
  <c r="W57" s="1"/>
  <c r="V37"/>
  <c r="V38" s="1"/>
  <c r="V39" s="1"/>
  <c r="V40" s="1"/>
  <c r="V41" s="1"/>
  <c r="V42" s="1"/>
  <c r="V43" s="1"/>
  <c r="V44" s="1"/>
  <c r="P35"/>
  <c r="H35"/>
  <c r="O35" s="1"/>
  <c r="G35"/>
  <c r="L35" s="1"/>
  <c r="G32"/>
  <c r="M32" s="1"/>
  <c r="P34"/>
  <c r="H34"/>
  <c r="O34" s="1"/>
  <c r="G34"/>
  <c r="Q34" s="1"/>
  <c r="R34" s="1"/>
  <c r="S34" s="1"/>
  <c r="T34" s="1"/>
  <c r="P33"/>
  <c r="H33"/>
  <c r="O33" s="1"/>
  <c r="G33"/>
  <c r="Q33" s="1"/>
  <c r="R33" s="1"/>
  <c r="S33" s="1"/>
  <c r="T33" s="1"/>
  <c r="P32"/>
  <c r="H32"/>
  <c r="O32" s="1"/>
  <c r="P31"/>
  <c r="H31"/>
  <c r="O31" s="1"/>
  <c r="G31"/>
  <c r="Q31" s="1"/>
  <c r="R31" s="1"/>
  <c r="S31" s="1"/>
  <c r="T31" s="1"/>
  <c r="P30"/>
  <c r="H30"/>
  <c r="O30" s="1"/>
  <c r="G30"/>
  <c r="M30" s="1"/>
  <c r="P29"/>
  <c r="H29"/>
  <c r="O29" s="1"/>
  <c r="G29"/>
  <c r="Q29" s="1"/>
  <c r="R29" s="1"/>
  <c r="S29" s="1"/>
  <c r="T29" s="1"/>
  <c r="G28"/>
  <c r="M28" s="1"/>
  <c r="P28"/>
  <c r="L28"/>
  <c r="H28"/>
  <c r="O28" s="1"/>
  <c r="P27"/>
  <c r="H27"/>
  <c r="O27" s="1"/>
  <c r="G27"/>
  <c r="M27" s="1"/>
  <c r="P26"/>
  <c r="H26"/>
  <c r="O26" s="1"/>
  <c r="G26"/>
  <c r="Q26" s="1"/>
  <c r="R26" s="1"/>
  <c r="S26" s="1"/>
  <c r="T26" s="1"/>
  <c r="P25"/>
  <c r="H25"/>
  <c r="O25" s="1"/>
  <c r="G25"/>
  <c r="Q25" s="1"/>
  <c r="R25" s="1"/>
  <c r="S25" s="1"/>
  <c r="T25" s="1"/>
  <c r="P24"/>
  <c r="H24"/>
  <c r="O24" s="1"/>
  <c r="G24"/>
  <c r="M24" s="1"/>
  <c r="P23"/>
  <c r="H23"/>
  <c r="O23" s="1"/>
  <c r="G23"/>
  <c r="M23" s="1"/>
  <c r="P22"/>
  <c r="H22"/>
  <c r="O22" s="1"/>
  <c r="G22"/>
  <c r="M22" s="1"/>
  <c r="P21"/>
  <c r="H21"/>
  <c r="O21" s="1"/>
  <c r="G21"/>
  <c r="Q21" s="1"/>
  <c r="R21" s="1"/>
  <c r="S21" s="1"/>
  <c r="T21" s="1"/>
  <c r="P20"/>
  <c r="H20"/>
  <c r="O20" s="1"/>
  <c r="G20"/>
  <c r="M20" s="1"/>
  <c r="P19"/>
  <c r="H19"/>
  <c r="O19" s="1"/>
  <c r="G19"/>
  <c r="M19" s="1"/>
  <c r="P18"/>
  <c r="H18"/>
  <c r="O18" s="1"/>
  <c r="G18"/>
  <c r="M18" s="1"/>
  <c r="P17"/>
  <c r="H17"/>
  <c r="O17" s="1"/>
  <c r="G17"/>
  <c r="M17" s="1"/>
  <c r="D18" i="5" l="1"/>
  <c r="D24"/>
  <c r="D22"/>
  <c r="D23"/>
  <c r="D21"/>
  <c r="L15"/>
  <c r="L12"/>
  <c r="M9"/>
  <c r="K13"/>
  <c r="K14"/>
  <c r="E14"/>
  <c r="E13"/>
  <c r="F14"/>
  <c r="F13"/>
  <c r="V45" i="1"/>
  <c r="R44"/>
  <c r="S44" s="1"/>
  <c r="J44"/>
  <c r="K44" s="1"/>
  <c r="N43"/>
  <c r="R43"/>
  <c r="S43" s="1"/>
  <c r="T43" s="1"/>
  <c r="L43"/>
  <c r="I43"/>
  <c r="J43" s="1"/>
  <c r="K43" s="1"/>
  <c r="M43"/>
  <c r="I42"/>
  <c r="J42" s="1"/>
  <c r="K42" s="1"/>
  <c r="M42"/>
  <c r="Q42"/>
  <c r="R42" s="1"/>
  <c r="L42"/>
  <c r="R41"/>
  <c r="L41"/>
  <c r="N41"/>
  <c r="I41"/>
  <c r="J41" s="1"/>
  <c r="K41" s="1"/>
  <c r="M41"/>
  <c r="R40"/>
  <c r="I40"/>
  <c r="J40" s="1"/>
  <c r="K40" s="1"/>
  <c r="M40"/>
  <c r="L40"/>
  <c r="N40"/>
  <c r="L39"/>
  <c r="N39"/>
  <c r="Q39"/>
  <c r="R39" s="1"/>
  <c r="I39"/>
  <c r="J39" s="1"/>
  <c r="K39" s="1"/>
  <c r="Q32"/>
  <c r="R32" s="1"/>
  <c r="N36"/>
  <c r="Q36"/>
  <c r="R36" s="1"/>
  <c r="R38"/>
  <c r="L17"/>
  <c r="L36"/>
  <c r="R37"/>
  <c r="I38"/>
  <c r="J38" s="1"/>
  <c r="K38" s="1"/>
  <c r="M38"/>
  <c r="L38"/>
  <c r="N38"/>
  <c r="I37"/>
  <c r="J37" s="1"/>
  <c r="K37" s="1"/>
  <c r="M37"/>
  <c r="L18"/>
  <c r="L19"/>
  <c r="L20"/>
  <c r="L22"/>
  <c r="L23"/>
  <c r="L24"/>
  <c r="L27"/>
  <c r="Q27"/>
  <c r="R27" s="1"/>
  <c r="I28"/>
  <c r="J28" s="1"/>
  <c r="K28" s="1"/>
  <c r="N28"/>
  <c r="Q28"/>
  <c r="R28" s="1"/>
  <c r="I36"/>
  <c r="J36" s="1"/>
  <c r="K36" s="1"/>
  <c r="L37"/>
  <c r="N37"/>
  <c r="I17"/>
  <c r="J17" s="1"/>
  <c r="N17"/>
  <c r="Q17"/>
  <c r="R17" s="1"/>
  <c r="I18"/>
  <c r="J18" s="1"/>
  <c r="N18"/>
  <c r="Q18"/>
  <c r="R18" s="1"/>
  <c r="I19"/>
  <c r="J19" s="1"/>
  <c r="K19" s="1"/>
  <c r="N19"/>
  <c r="Q19"/>
  <c r="R19" s="1"/>
  <c r="I20"/>
  <c r="J20" s="1"/>
  <c r="K20" s="1"/>
  <c r="N20"/>
  <c r="Q20"/>
  <c r="R20" s="1"/>
  <c r="L21"/>
  <c r="I22"/>
  <c r="J22" s="1"/>
  <c r="K22" s="1"/>
  <c r="N22"/>
  <c r="Q22"/>
  <c r="R22" s="1"/>
  <c r="I23"/>
  <c r="J23" s="1"/>
  <c r="K23" s="1"/>
  <c r="N23"/>
  <c r="Q23"/>
  <c r="R23" s="1"/>
  <c r="I24"/>
  <c r="J24" s="1"/>
  <c r="K24" s="1"/>
  <c r="N24"/>
  <c r="Q24"/>
  <c r="R24" s="1"/>
  <c r="I27"/>
  <c r="J27" s="1"/>
  <c r="K27" s="1"/>
  <c r="N27"/>
  <c r="L29"/>
  <c r="L30"/>
  <c r="L31"/>
  <c r="I32"/>
  <c r="J32" s="1"/>
  <c r="K32" s="1"/>
  <c r="N35"/>
  <c r="Q35"/>
  <c r="R35" s="1"/>
  <c r="L33"/>
  <c r="M21"/>
  <c r="M25"/>
  <c r="M29"/>
  <c r="M31"/>
  <c r="M33"/>
  <c r="M35"/>
  <c r="I21"/>
  <c r="J21" s="1"/>
  <c r="K21" s="1"/>
  <c r="N21"/>
  <c r="I29"/>
  <c r="J29" s="1"/>
  <c r="K29" s="1"/>
  <c r="N29"/>
  <c r="I30"/>
  <c r="J30" s="1"/>
  <c r="K30" s="1"/>
  <c r="N30"/>
  <c r="Q30"/>
  <c r="R30" s="1"/>
  <c r="I31"/>
  <c r="J31" s="1"/>
  <c r="K31" s="1"/>
  <c r="N31"/>
  <c r="M26"/>
  <c r="M34"/>
  <c r="I35"/>
  <c r="J35" s="1"/>
  <c r="K35" s="1"/>
  <c r="I34"/>
  <c r="J34" s="1"/>
  <c r="K34" s="1"/>
  <c r="L34"/>
  <c r="N34"/>
  <c r="I33"/>
  <c r="N33"/>
  <c r="L32"/>
  <c r="N32"/>
  <c r="I26"/>
  <c r="J26" s="1"/>
  <c r="K26" s="1"/>
  <c r="L26"/>
  <c r="N26"/>
  <c r="I25"/>
  <c r="J25" s="1"/>
  <c r="K25" s="1"/>
  <c r="L25"/>
  <c r="N25"/>
  <c r="P16"/>
  <c r="H16"/>
  <c r="O16" s="1"/>
  <c r="G16"/>
  <c r="M16" s="1"/>
  <c r="P15"/>
  <c r="H15"/>
  <c r="O15" s="1"/>
  <c r="G15"/>
  <c r="M15" s="1"/>
  <c r="P14"/>
  <c r="H14"/>
  <c r="O14" s="1"/>
  <c r="G14"/>
  <c r="M14" s="1"/>
  <c r="P13"/>
  <c r="H13"/>
  <c r="O13" s="1"/>
  <c r="G13"/>
  <c r="P12"/>
  <c r="P11"/>
  <c r="P10"/>
  <c r="P9"/>
  <c r="P8"/>
  <c r="P7"/>
  <c r="H12"/>
  <c r="O12" s="1"/>
  <c r="G12"/>
  <c r="M12" s="1"/>
  <c r="H11"/>
  <c r="O11" s="1"/>
  <c r="G11"/>
  <c r="M11" s="1"/>
  <c r="G10"/>
  <c r="M10" s="1"/>
  <c r="H10"/>
  <c r="O10" s="1"/>
  <c r="I10"/>
  <c r="J10" s="1"/>
  <c r="K10" s="1"/>
  <c r="H9"/>
  <c r="O9" s="1"/>
  <c r="G9"/>
  <c r="H8"/>
  <c r="O8" s="1"/>
  <c r="G8"/>
  <c r="N8" s="1"/>
  <c r="H7"/>
  <c r="O7" s="1"/>
  <c r="G7"/>
  <c r="V46" l="1"/>
  <c r="R45"/>
  <c r="S45" s="1"/>
  <c r="J45"/>
  <c r="K45" s="1"/>
  <c r="K18" i="5"/>
  <c r="K24"/>
  <c r="K23"/>
  <c r="K22"/>
  <c r="K21"/>
  <c r="F18"/>
  <c r="F24"/>
  <c r="F22"/>
  <c r="F23"/>
  <c r="F21"/>
  <c r="E18"/>
  <c r="E24"/>
  <c r="E22"/>
  <c r="E23"/>
  <c r="E21"/>
  <c r="L14"/>
  <c r="L13"/>
  <c r="M15"/>
  <c r="M12"/>
  <c r="U43" i="1"/>
  <c r="U44"/>
  <c r="T44"/>
  <c r="S42"/>
  <c r="U31"/>
  <c r="U26"/>
  <c r="S22"/>
  <c r="T22" s="1"/>
  <c r="U22"/>
  <c r="S20"/>
  <c r="T20" s="1"/>
  <c r="U20"/>
  <c r="S23"/>
  <c r="T23" s="1"/>
  <c r="U23"/>
  <c r="S19"/>
  <c r="T19" s="1"/>
  <c r="U19"/>
  <c r="S17"/>
  <c r="U17"/>
  <c r="S28"/>
  <c r="T28" s="1"/>
  <c r="U28"/>
  <c r="S38"/>
  <c r="S40"/>
  <c r="U34"/>
  <c r="U29"/>
  <c r="U21"/>
  <c r="S30"/>
  <c r="T30" s="1"/>
  <c r="U30"/>
  <c r="S35"/>
  <c r="T35" s="1"/>
  <c r="U35"/>
  <c r="S24"/>
  <c r="T24" s="1"/>
  <c r="U24"/>
  <c r="U18"/>
  <c r="S18"/>
  <c r="S27"/>
  <c r="T27" s="1"/>
  <c r="U27"/>
  <c r="S37"/>
  <c r="T37" s="1"/>
  <c r="U37"/>
  <c r="S36"/>
  <c r="T36" s="1"/>
  <c r="U36"/>
  <c r="S32"/>
  <c r="T32" s="1"/>
  <c r="U32"/>
  <c r="S39"/>
  <c r="S41"/>
  <c r="U25"/>
  <c r="N10"/>
  <c r="L10"/>
  <c r="Q12"/>
  <c r="L14"/>
  <c r="L15"/>
  <c r="L12"/>
  <c r="Q9"/>
  <c r="M9"/>
  <c r="Q13"/>
  <c r="M13"/>
  <c r="N7"/>
  <c r="M7"/>
  <c r="I8"/>
  <c r="J8" s="1"/>
  <c r="K8" s="1"/>
  <c r="M8"/>
  <c r="T17"/>
  <c r="K17"/>
  <c r="I11"/>
  <c r="J11" s="1"/>
  <c r="Q8"/>
  <c r="L11"/>
  <c r="Q11"/>
  <c r="I12"/>
  <c r="J12" s="1"/>
  <c r="N12"/>
  <c r="I14"/>
  <c r="J14" s="1"/>
  <c r="N14"/>
  <c r="Q14"/>
  <c r="R14" s="1"/>
  <c r="I15"/>
  <c r="J15" s="1"/>
  <c r="N15"/>
  <c r="Q15"/>
  <c r="R15" s="1"/>
  <c r="L16"/>
  <c r="J33"/>
  <c r="T18"/>
  <c r="K18"/>
  <c r="N11"/>
  <c r="I16"/>
  <c r="J16" s="1"/>
  <c r="N16"/>
  <c r="Q16"/>
  <c r="R16" s="1"/>
  <c r="I13"/>
  <c r="J13" s="1"/>
  <c r="L13"/>
  <c r="N13"/>
  <c r="Q10"/>
  <c r="R10" s="1"/>
  <c r="I7"/>
  <c r="Q7"/>
  <c r="L7"/>
  <c r="L8"/>
  <c r="L9"/>
  <c r="N9"/>
  <c r="I9"/>
  <c r="J9" s="1"/>
  <c r="V47" l="1"/>
  <c r="J46"/>
  <c r="K46" s="1"/>
  <c r="R46"/>
  <c r="S46" s="1"/>
  <c r="U45"/>
  <c r="T45"/>
  <c r="L18" i="5"/>
  <c r="L24"/>
  <c r="L23"/>
  <c r="L22"/>
  <c r="L21"/>
  <c r="M13"/>
  <c r="M14"/>
  <c r="R7" i="1"/>
  <c r="S7" s="1"/>
  <c r="T7" s="1"/>
  <c r="R11"/>
  <c r="S11" s="1"/>
  <c r="T11" s="1"/>
  <c r="R8"/>
  <c r="S8" s="1"/>
  <c r="T8" s="1"/>
  <c r="T39"/>
  <c r="U39"/>
  <c r="T40"/>
  <c r="U40"/>
  <c r="T42"/>
  <c r="U42"/>
  <c r="T41"/>
  <c r="U41"/>
  <c r="T38"/>
  <c r="U38"/>
  <c r="S15"/>
  <c r="T15" s="1"/>
  <c r="U15"/>
  <c r="J7"/>
  <c r="U14"/>
  <c r="S14"/>
  <c r="T14" s="1"/>
  <c r="R13"/>
  <c r="R9"/>
  <c r="R12"/>
  <c r="U10"/>
  <c r="S10"/>
  <c r="T10" s="1"/>
  <c r="U16"/>
  <c r="S16"/>
  <c r="T16" s="1"/>
  <c r="K33"/>
  <c r="U33"/>
  <c r="K16"/>
  <c r="K14"/>
  <c r="K12"/>
  <c r="K11"/>
  <c r="K15"/>
  <c r="K13"/>
  <c r="K9"/>
  <c r="V48" l="1"/>
  <c r="R47"/>
  <c r="S47" s="1"/>
  <c r="J47"/>
  <c r="K47" s="1"/>
  <c r="U46"/>
  <c r="T46"/>
  <c r="U7"/>
  <c r="U8"/>
  <c r="M18" i="5"/>
  <c r="M24"/>
  <c r="M23"/>
  <c r="M22"/>
  <c r="M21"/>
  <c r="U11" i="1"/>
  <c r="S9"/>
  <c r="T9" s="1"/>
  <c r="U9"/>
  <c r="U12"/>
  <c r="S12"/>
  <c r="T12" s="1"/>
  <c r="S13"/>
  <c r="T13" s="1"/>
  <c r="U13"/>
  <c r="K7"/>
  <c r="V49" l="1"/>
  <c r="V50" s="1"/>
  <c r="V51" s="1"/>
  <c r="V52" s="1"/>
  <c r="V53" s="1"/>
  <c r="V54" s="1"/>
  <c r="V55" s="1"/>
  <c r="V56" s="1"/>
  <c r="V57" s="1"/>
  <c r="J48"/>
  <c r="K48" s="1"/>
  <c r="R48"/>
  <c r="S48" s="1"/>
  <c r="U47"/>
  <c r="T47"/>
  <c r="U48" l="1"/>
  <c r="T48"/>
</calcChain>
</file>

<file path=xl/sharedStrings.xml><?xml version="1.0" encoding="utf-8"?>
<sst xmlns="http://schemas.openxmlformats.org/spreadsheetml/2006/main" count="92" uniqueCount="60">
  <si>
    <t>Datum</t>
  </si>
  <si>
    <t>El</t>
  </si>
  <si>
    <t>Elpris</t>
  </si>
  <si>
    <t>Antal</t>
  </si>
  <si>
    <t>dagar</t>
  </si>
  <si>
    <t>period</t>
  </si>
  <si>
    <t>Kostnad</t>
  </si>
  <si>
    <t>månad</t>
  </si>
  <si>
    <t>dygn</t>
  </si>
  <si>
    <t>Totalt</t>
  </si>
  <si>
    <t>Totalt inkl avgift</t>
  </si>
  <si>
    <t>Dygn</t>
  </si>
  <si>
    <t>Månad</t>
  </si>
  <si>
    <t>starter</t>
  </si>
  <si>
    <t>Drifts</t>
  </si>
  <si>
    <t>timmar</t>
  </si>
  <si>
    <t>Vilka</t>
  </si>
  <si>
    <t>Snitt</t>
  </si>
  <si>
    <t>Start/dag</t>
  </si>
  <si>
    <t>Tim/dan</t>
  </si>
  <si>
    <t>Varmv.</t>
  </si>
  <si>
    <t>/dag, H</t>
  </si>
  <si>
    <t>Snitt kör</t>
  </si>
  <si>
    <t>Inkopplad</t>
  </si>
  <si>
    <t>150gradminut</t>
  </si>
  <si>
    <t>100gradminut</t>
  </si>
  <si>
    <t>cirk på</t>
  </si>
  <si>
    <t>Anteckning</t>
  </si>
  <si>
    <t>Välj datum</t>
  </si>
  <si>
    <t>sänkt cirk brine</t>
  </si>
  <si>
    <t>tid, min</t>
  </si>
  <si>
    <t>Kwh/</t>
  </si>
  <si>
    <t>B.värme</t>
  </si>
  <si>
    <t>VV.</t>
  </si>
  <si>
    <t>Elförb.</t>
  </si>
  <si>
    <t>Förbr.</t>
  </si>
  <si>
    <t>kWh</t>
  </si>
  <si>
    <t>Hushåll</t>
  </si>
  <si>
    <t>el, kr</t>
  </si>
  <si>
    <t>Årsavg.</t>
  </si>
  <si>
    <t>drifts H</t>
  </si>
  <si>
    <t>Årlig förbrukning</t>
  </si>
  <si>
    <t>Fjärrvärmepris</t>
  </si>
  <si>
    <t>COP</t>
  </si>
  <si>
    <t>Fjärrvärme</t>
  </si>
  <si>
    <t>Bergvärme</t>
  </si>
  <si>
    <t>Skillnad</t>
  </si>
  <si>
    <t>Skillnad %</t>
  </si>
  <si>
    <t>Anskaffningskostnad</t>
  </si>
  <si>
    <t>Återbetalningstid</t>
  </si>
  <si>
    <t>Bergvärme Kw</t>
  </si>
  <si>
    <t>5 år</t>
  </si>
  <si>
    <t>10 år</t>
  </si>
  <si>
    <t>15 år</t>
  </si>
  <si>
    <t>20 år</t>
  </si>
  <si>
    <t>Tidigare förbrukning</t>
  </si>
  <si>
    <t>Innegivaren aktiverad efter det här</t>
  </si>
  <si>
    <t>Sänk varmvatten till 38-43 efter det här</t>
  </si>
  <si>
    <t>Vinst/ förlust om kompressorn håller</t>
  </si>
  <si>
    <t>Fjärrvärme fast pris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</si>
</sst>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1" fontId="0" fillId="0" borderId="0" xfId="0" applyNumberFormat="1"/>
    <xf numFmtId="2" fontId="0" fillId="0" borderId="0" xfId="0" applyNumberFormat="1"/>
    <xf numFmtId="164" fontId="0" fillId="0" borderId="0" xfId="0" applyNumberFormat="1"/>
    <xf numFmtId="165" fontId="0" fillId="0" borderId="0" xfId="0" applyNumberFormat="1"/>
    <xf numFmtId="0" fontId="1" fillId="0" borderId="0" xfId="0" applyFont="1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sv-SE"/>
  <c:chart>
    <c:plotArea>
      <c:layout/>
      <c:lineChart>
        <c:grouping val="standard"/>
        <c:ser>
          <c:idx val="0"/>
          <c:order val="0"/>
          <c:tx>
            <c:strRef>
              <c:f>Data!$J$2:$J$4</c:f>
              <c:strCache>
                <c:ptCount val="1"/>
                <c:pt idx="0">
                  <c:v>B.värme Kostnad dygn</c:v>
                </c:pt>
              </c:strCache>
            </c:strRef>
          </c:tx>
          <c:marker>
            <c:symbol val="none"/>
          </c:marker>
          <c:cat>
            <c:numRef>
              <c:f>Data!$A$7:$A$367</c:f>
              <c:numCache>
                <c:formatCode>yyyy/mm/dd</c:formatCode>
                <c:ptCount val="361"/>
                <c:pt idx="0">
                  <c:v>40246</c:v>
                </c:pt>
                <c:pt idx="1">
                  <c:v>40247</c:v>
                </c:pt>
                <c:pt idx="2">
                  <c:v>40248</c:v>
                </c:pt>
                <c:pt idx="3">
                  <c:v>40252</c:v>
                </c:pt>
                <c:pt idx="4">
                  <c:v>40253</c:v>
                </c:pt>
                <c:pt idx="5">
                  <c:v>40255</c:v>
                </c:pt>
                <c:pt idx="6">
                  <c:v>40260</c:v>
                </c:pt>
                <c:pt idx="7">
                  <c:v>40263</c:v>
                </c:pt>
                <c:pt idx="8">
                  <c:v>40265</c:v>
                </c:pt>
                <c:pt idx="9">
                  <c:v>40271</c:v>
                </c:pt>
                <c:pt idx="10">
                  <c:v>40272</c:v>
                </c:pt>
                <c:pt idx="11">
                  <c:v>40274</c:v>
                </c:pt>
                <c:pt idx="12">
                  <c:v>40275</c:v>
                </c:pt>
                <c:pt idx="13">
                  <c:v>40277</c:v>
                </c:pt>
                <c:pt idx="14">
                  <c:v>40279</c:v>
                </c:pt>
                <c:pt idx="15">
                  <c:v>40281</c:v>
                </c:pt>
                <c:pt idx="16">
                  <c:v>40286</c:v>
                </c:pt>
                <c:pt idx="17">
                  <c:v>40287</c:v>
                </c:pt>
                <c:pt idx="18">
                  <c:v>40288</c:v>
                </c:pt>
                <c:pt idx="19">
                  <c:v>40296</c:v>
                </c:pt>
                <c:pt idx="20">
                  <c:v>40300</c:v>
                </c:pt>
                <c:pt idx="21">
                  <c:v>40308</c:v>
                </c:pt>
                <c:pt idx="22">
                  <c:v>40318</c:v>
                </c:pt>
                <c:pt idx="23">
                  <c:v>40319</c:v>
                </c:pt>
                <c:pt idx="24">
                  <c:v>40321</c:v>
                </c:pt>
                <c:pt idx="25">
                  <c:v>40335</c:v>
                </c:pt>
                <c:pt idx="26">
                  <c:v>40355</c:v>
                </c:pt>
                <c:pt idx="27">
                  <c:v>40368</c:v>
                </c:pt>
                <c:pt idx="28">
                  <c:v>40373</c:v>
                </c:pt>
                <c:pt idx="29">
                  <c:v>40402</c:v>
                </c:pt>
                <c:pt idx="30">
                  <c:v>40415</c:v>
                </c:pt>
                <c:pt idx="31">
                  <c:v>40425</c:v>
                </c:pt>
                <c:pt idx="32">
                  <c:v>40437</c:v>
                </c:pt>
                <c:pt idx="33">
                  <c:v>40441</c:v>
                </c:pt>
                <c:pt idx="34">
                  <c:v>40453</c:v>
                </c:pt>
                <c:pt idx="35">
                  <c:v>40458</c:v>
                </c:pt>
                <c:pt idx="36">
                  <c:v>40463</c:v>
                </c:pt>
                <c:pt idx="37">
                  <c:v>40466</c:v>
                </c:pt>
                <c:pt idx="38">
                  <c:v>40471</c:v>
                </c:pt>
                <c:pt idx="39">
                  <c:v>40472</c:v>
                </c:pt>
                <c:pt idx="40">
                  <c:v>40474</c:v>
                </c:pt>
                <c:pt idx="41">
                  <c:v>40476</c:v>
                </c:pt>
              </c:numCache>
            </c:numRef>
          </c:cat>
          <c:val>
            <c:numRef>
              <c:f>Data!$J$7:$J$367</c:f>
              <c:numCache>
                <c:formatCode>0</c:formatCode>
                <c:ptCount val="361"/>
                <c:pt idx="0">
                  <c:v>64.563157894736847</c:v>
                </c:pt>
                <c:pt idx="1">
                  <c:v>35.438000000000002</c:v>
                </c:pt>
                <c:pt idx="2">
                  <c:v>28.623000000000001</c:v>
                </c:pt>
                <c:pt idx="3">
                  <c:v>39.867750000000001</c:v>
                </c:pt>
                <c:pt idx="4">
                  <c:v>44.978999999999999</c:v>
                </c:pt>
                <c:pt idx="5">
                  <c:v>31.349</c:v>
                </c:pt>
                <c:pt idx="6">
                  <c:v>32.712000000000003</c:v>
                </c:pt>
                <c:pt idx="7">
                  <c:v>30.440333333333331</c:v>
                </c:pt>
                <c:pt idx="8">
                  <c:v>48.386499999999998</c:v>
                </c:pt>
                <c:pt idx="9">
                  <c:v>43.616</c:v>
                </c:pt>
                <c:pt idx="10">
                  <c:v>24.533999999999999</c:v>
                </c:pt>
                <c:pt idx="11">
                  <c:v>29.304500000000001</c:v>
                </c:pt>
                <c:pt idx="12">
                  <c:v>25.896999999999998</c:v>
                </c:pt>
                <c:pt idx="13">
                  <c:v>26.578499999999998</c:v>
                </c:pt>
                <c:pt idx="14">
                  <c:v>25.896999999999998</c:v>
                </c:pt>
                <c:pt idx="15">
                  <c:v>25.896999999999998</c:v>
                </c:pt>
                <c:pt idx="16">
                  <c:v>25.351800000000001</c:v>
                </c:pt>
                <c:pt idx="17">
                  <c:v>31.349</c:v>
                </c:pt>
                <c:pt idx="18">
                  <c:v>28.623000000000001</c:v>
                </c:pt>
                <c:pt idx="19">
                  <c:v>25.045124999999999</c:v>
                </c:pt>
                <c:pt idx="20">
                  <c:v>12.607749999999999</c:v>
                </c:pt>
                <c:pt idx="21">
                  <c:v>16.015249999999998</c:v>
                </c:pt>
                <c:pt idx="22">
                  <c:v>11.312900000000001</c:v>
                </c:pt>
                <c:pt idx="23">
                  <c:v>4.0890000000000004</c:v>
                </c:pt>
                <c:pt idx="24">
                  <c:v>5.452</c:v>
                </c:pt>
                <c:pt idx="25">
                  <c:v>8.6647857142857134</c:v>
                </c:pt>
                <c:pt idx="26">
                  <c:v>7.0876000000000001</c:v>
                </c:pt>
                <c:pt idx="27">
                  <c:v>3.5647692307692309</c:v>
                </c:pt>
                <c:pt idx="28">
                  <c:v>3.8163999999999998</c:v>
                </c:pt>
                <c:pt idx="29">
                  <c:v>3.6434068965517241</c:v>
                </c:pt>
                <c:pt idx="30">
                  <c:v>5.5225999999999997</c:v>
                </c:pt>
                <c:pt idx="31">
                  <c:v>11.785019999999999</c:v>
                </c:pt>
                <c:pt idx="32">
                  <c:v>11.626983333333335</c:v>
                </c:pt>
                <c:pt idx="33">
                  <c:v>10.1595</c:v>
                </c:pt>
                <c:pt idx="34">
                  <c:v>15.126366666666666</c:v>
                </c:pt>
                <c:pt idx="35">
                  <c:v>21.40268</c:v>
                </c:pt>
                <c:pt idx="36">
                  <c:v>19.777159999999999</c:v>
                </c:pt>
                <c:pt idx="37">
                  <c:v>23.479733333333332</c:v>
                </c:pt>
                <c:pt idx="38">
                  <c:v>24.111880000000003</c:v>
                </c:pt>
                <c:pt idx="39">
                  <c:v>29.801200000000001</c:v>
                </c:pt>
                <c:pt idx="40">
                  <c:v>31.833100000000002</c:v>
                </c:pt>
                <c:pt idx="41">
                  <c:v>33.1877</c:v>
                </c:pt>
              </c:numCache>
            </c:numRef>
          </c:val>
        </c:ser>
        <c:ser>
          <c:idx val="1"/>
          <c:order val="1"/>
          <c:tx>
            <c:v>El dygn</c:v>
          </c:tx>
          <c:marker>
            <c:symbol val="none"/>
          </c:marker>
          <c:cat>
            <c:numRef>
              <c:f>Data!$A$7:$A$367</c:f>
              <c:numCache>
                <c:formatCode>yyyy/mm/dd</c:formatCode>
                <c:ptCount val="361"/>
                <c:pt idx="0">
                  <c:v>40246</c:v>
                </c:pt>
                <c:pt idx="1">
                  <c:v>40247</c:v>
                </c:pt>
                <c:pt idx="2">
                  <c:v>40248</c:v>
                </c:pt>
                <c:pt idx="3">
                  <c:v>40252</c:v>
                </c:pt>
                <c:pt idx="4">
                  <c:v>40253</c:v>
                </c:pt>
                <c:pt idx="5">
                  <c:v>40255</c:v>
                </c:pt>
                <c:pt idx="6">
                  <c:v>40260</c:v>
                </c:pt>
                <c:pt idx="7">
                  <c:v>40263</c:v>
                </c:pt>
                <c:pt idx="8">
                  <c:v>40265</c:v>
                </c:pt>
                <c:pt idx="9">
                  <c:v>40271</c:v>
                </c:pt>
                <c:pt idx="10">
                  <c:v>40272</c:v>
                </c:pt>
                <c:pt idx="11">
                  <c:v>40274</c:v>
                </c:pt>
                <c:pt idx="12">
                  <c:v>40275</c:v>
                </c:pt>
                <c:pt idx="13">
                  <c:v>40277</c:v>
                </c:pt>
                <c:pt idx="14">
                  <c:v>40279</c:v>
                </c:pt>
                <c:pt idx="15">
                  <c:v>40281</c:v>
                </c:pt>
                <c:pt idx="16">
                  <c:v>40286</c:v>
                </c:pt>
                <c:pt idx="17">
                  <c:v>40287</c:v>
                </c:pt>
                <c:pt idx="18">
                  <c:v>40288</c:v>
                </c:pt>
                <c:pt idx="19">
                  <c:v>40296</c:v>
                </c:pt>
                <c:pt idx="20">
                  <c:v>40300</c:v>
                </c:pt>
                <c:pt idx="21">
                  <c:v>40308</c:v>
                </c:pt>
                <c:pt idx="22">
                  <c:v>40318</c:v>
                </c:pt>
                <c:pt idx="23">
                  <c:v>40319</c:v>
                </c:pt>
                <c:pt idx="24">
                  <c:v>40321</c:v>
                </c:pt>
                <c:pt idx="25">
                  <c:v>40335</c:v>
                </c:pt>
                <c:pt idx="26">
                  <c:v>40355</c:v>
                </c:pt>
                <c:pt idx="27">
                  <c:v>40368</c:v>
                </c:pt>
                <c:pt idx="28">
                  <c:v>40373</c:v>
                </c:pt>
                <c:pt idx="29">
                  <c:v>40402</c:v>
                </c:pt>
                <c:pt idx="30">
                  <c:v>40415</c:v>
                </c:pt>
                <c:pt idx="31">
                  <c:v>40425</c:v>
                </c:pt>
                <c:pt idx="32">
                  <c:v>40437</c:v>
                </c:pt>
                <c:pt idx="33">
                  <c:v>40441</c:v>
                </c:pt>
                <c:pt idx="34">
                  <c:v>40453</c:v>
                </c:pt>
                <c:pt idx="35">
                  <c:v>40458</c:v>
                </c:pt>
                <c:pt idx="36">
                  <c:v>40463</c:v>
                </c:pt>
                <c:pt idx="37">
                  <c:v>40466</c:v>
                </c:pt>
                <c:pt idx="38">
                  <c:v>40471</c:v>
                </c:pt>
                <c:pt idx="39">
                  <c:v>40472</c:v>
                </c:pt>
                <c:pt idx="40">
                  <c:v>40474</c:v>
                </c:pt>
                <c:pt idx="41">
                  <c:v>40476</c:v>
                </c:pt>
              </c:numCache>
            </c:numRef>
          </c:cat>
          <c:val>
            <c:numRef>
              <c:f>Data!$U$7:$U$367</c:f>
              <c:numCache>
                <c:formatCode>0</c:formatCode>
                <c:ptCount val="361"/>
                <c:pt idx="0">
                  <c:v>21.2341052631579</c:v>
                </c:pt>
                <c:pt idx="1">
                  <c:v>33.355917808219175</c:v>
                </c:pt>
                <c:pt idx="2">
                  <c:v>19.72591780821918</c:v>
                </c:pt>
                <c:pt idx="3">
                  <c:v>25.859417808219177</c:v>
                </c:pt>
                <c:pt idx="4">
                  <c:v>22.451917808219171</c:v>
                </c:pt>
                <c:pt idx="5">
                  <c:v>27.222417808219177</c:v>
                </c:pt>
                <c:pt idx="6">
                  <c:v>27.358717808219176</c:v>
                </c:pt>
                <c:pt idx="7">
                  <c:v>22.451917808219179</c:v>
                </c:pt>
                <c:pt idx="8">
                  <c:v>26.540917808219184</c:v>
                </c:pt>
                <c:pt idx="9">
                  <c:v>22.906251141552509</c:v>
                </c:pt>
                <c:pt idx="10">
                  <c:v>18.36291780821918</c:v>
                </c:pt>
                <c:pt idx="11">
                  <c:v>23.814917808219178</c:v>
                </c:pt>
                <c:pt idx="12">
                  <c:v>21.088917808219179</c:v>
                </c:pt>
                <c:pt idx="13">
                  <c:v>23.133417808219178</c:v>
                </c:pt>
                <c:pt idx="14">
                  <c:v>22.451917808219179</c:v>
                </c:pt>
                <c:pt idx="15">
                  <c:v>22.451917808219179</c:v>
                </c:pt>
                <c:pt idx="16">
                  <c:v>25.177917808219178</c:v>
                </c:pt>
                <c:pt idx="17">
                  <c:v>22.451917808219179</c:v>
                </c:pt>
                <c:pt idx="18">
                  <c:v>18.36291780821918</c:v>
                </c:pt>
                <c:pt idx="19">
                  <c:v>23.985292808219178</c:v>
                </c:pt>
                <c:pt idx="20">
                  <c:v>18.02216780821918</c:v>
                </c:pt>
                <c:pt idx="21">
                  <c:v>21.770417808219179</c:v>
                </c:pt>
                <c:pt idx="22">
                  <c:v>28.721717808219175</c:v>
                </c:pt>
                <c:pt idx="23">
                  <c:v>16.999917808219177</c:v>
                </c:pt>
                <c:pt idx="24">
                  <c:v>27.222417808219177</c:v>
                </c:pt>
                <c:pt idx="25">
                  <c:v>22.938703522504895</c:v>
                </c:pt>
                <c:pt idx="26">
                  <c:v>23.67861780821918</c:v>
                </c:pt>
                <c:pt idx="27">
                  <c:v>23.710071654373024</c:v>
                </c:pt>
                <c:pt idx="28">
                  <c:v>30.084717808219175</c:v>
                </c:pt>
                <c:pt idx="29">
                  <c:v>23.000079829948042</c:v>
                </c:pt>
                <c:pt idx="30">
                  <c:v>23.758224657534246</c:v>
                </c:pt>
                <c:pt idx="31">
                  <c:v>21.486664657534252</c:v>
                </c:pt>
                <c:pt idx="32">
                  <c:v>24.669974657534247</c:v>
                </c:pt>
                <c:pt idx="33">
                  <c:v>29.41107465753425</c:v>
                </c:pt>
                <c:pt idx="34">
                  <c:v>24.78285799086758</c:v>
                </c:pt>
                <c:pt idx="35">
                  <c:v>23.38310465753425</c:v>
                </c:pt>
                <c:pt idx="36">
                  <c:v>23.383104657534243</c:v>
                </c:pt>
                <c:pt idx="37">
                  <c:v>25.460157990867582</c:v>
                </c:pt>
                <c:pt idx="38">
                  <c:v>27.17598465753424</c:v>
                </c:pt>
                <c:pt idx="39">
                  <c:v>26.363224657534246</c:v>
                </c:pt>
                <c:pt idx="40">
                  <c:v>25.685924657534244</c:v>
                </c:pt>
                <c:pt idx="41">
                  <c:v>29.072424657534249</c:v>
                </c:pt>
              </c:numCache>
            </c:numRef>
          </c:val>
        </c:ser>
        <c:ser>
          <c:idx val="2"/>
          <c:order val="2"/>
          <c:tx>
            <c:v>Totalt</c:v>
          </c:tx>
          <c:marker>
            <c:symbol val="none"/>
          </c:marker>
          <c:cat>
            <c:numRef>
              <c:f>Data!$A$7:$A$367</c:f>
              <c:numCache>
                <c:formatCode>yyyy/mm/dd</c:formatCode>
                <c:ptCount val="361"/>
                <c:pt idx="0">
                  <c:v>40246</c:v>
                </c:pt>
                <c:pt idx="1">
                  <c:v>40247</c:v>
                </c:pt>
                <c:pt idx="2">
                  <c:v>40248</c:v>
                </c:pt>
                <c:pt idx="3">
                  <c:v>40252</c:v>
                </c:pt>
                <c:pt idx="4">
                  <c:v>40253</c:v>
                </c:pt>
                <c:pt idx="5">
                  <c:v>40255</c:v>
                </c:pt>
                <c:pt idx="6">
                  <c:v>40260</c:v>
                </c:pt>
                <c:pt idx="7">
                  <c:v>40263</c:v>
                </c:pt>
                <c:pt idx="8">
                  <c:v>40265</c:v>
                </c:pt>
                <c:pt idx="9">
                  <c:v>40271</c:v>
                </c:pt>
                <c:pt idx="10">
                  <c:v>40272</c:v>
                </c:pt>
                <c:pt idx="11">
                  <c:v>40274</c:v>
                </c:pt>
                <c:pt idx="12">
                  <c:v>40275</c:v>
                </c:pt>
                <c:pt idx="13">
                  <c:v>40277</c:v>
                </c:pt>
                <c:pt idx="14">
                  <c:v>40279</c:v>
                </c:pt>
                <c:pt idx="15">
                  <c:v>40281</c:v>
                </c:pt>
                <c:pt idx="16">
                  <c:v>40286</c:v>
                </c:pt>
                <c:pt idx="17">
                  <c:v>40287</c:v>
                </c:pt>
                <c:pt idx="18">
                  <c:v>40288</c:v>
                </c:pt>
                <c:pt idx="19">
                  <c:v>40296</c:v>
                </c:pt>
                <c:pt idx="20">
                  <c:v>40300</c:v>
                </c:pt>
                <c:pt idx="21">
                  <c:v>40308</c:v>
                </c:pt>
                <c:pt idx="22">
                  <c:v>40318</c:v>
                </c:pt>
                <c:pt idx="23">
                  <c:v>40319</c:v>
                </c:pt>
                <c:pt idx="24">
                  <c:v>40321</c:v>
                </c:pt>
                <c:pt idx="25">
                  <c:v>40335</c:v>
                </c:pt>
                <c:pt idx="26">
                  <c:v>40355</c:v>
                </c:pt>
                <c:pt idx="27">
                  <c:v>40368</c:v>
                </c:pt>
                <c:pt idx="28">
                  <c:v>40373</c:v>
                </c:pt>
                <c:pt idx="29">
                  <c:v>40402</c:v>
                </c:pt>
                <c:pt idx="30">
                  <c:v>40415</c:v>
                </c:pt>
                <c:pt idx="31">
                  <c:v>40425</c:v>
                </c:pt>
                <c:pt idx="32">
                  <c:v>40437</c:v>
                </c:pt>
                <c:pt idx="33">
                  <c:v>40441</c:v>
                </c:pt>
                <c:pt idx="34">
                  <c:v>40453</c:v>
                </c:pt>
                <c:pt idx="35">
                  <c:v>40458</c:v>
                </c:pt>
                <c:pt idx="36">
                  <c:v>40463</c:v>
                </c:pt>
                <c:pt idx="37">
                  <c:v>40466</c:v>
                </c:pt>
                <c:pt idx="38">
                  <c:v>40471</c:v>
                </c:pt>
                <c:pt idx="39">
                  <c:v>40472</c:v>
                </c:pt>
                <c:pt idx="40">
                  <c:v>40474</c:v>
                </c:pt>
                <c:pt idx="41">
                  <c:v>40476</c:v>
                </c:pt>
              </c:numCache>
            </c:numRef>
          </c:cat>
          <c:val>
            <c:numRef>
              <c:f>Data!$S$7:$S$367</c:f>
              <c:numCache>
                <c:formatCode>0</c:formatCode>
                <c:ptCount val="361"/>
                <c:pt idx="0">
                  <c:v>94.61918096611393</c:v>
                </c:pt>
                <c:pt idx="1">
                  <c:v>68.793917808219177</c:v>
                </c:pt>
                <c:pt idx="2">
                  <c:v>48.348917808219177</c:v>
                </c:pt>
                <c:pt idx="3">
                  <c:v>65.727167808219178</c:v>
                </c:pt>
                <c:pt idx="4">
                  <c:v>67.430917808219178</c:v>
                </c:pt>
                <c:pt idx="5">
                  <c:v>58.571417808219174</c:v>
                </c:pt>
                <c:pt idx="6">
                  <c:v>60.070717808219179</c:v>
                </c:pt>
                <c:pt idx="7">
                  <c:v>52.892251141552507</c:v>
                </c:pt>
                <c:pt idx="8">
                  <c:v>74.92741780821919</c:v>
                </c:pt>
                <c:pt idx="9">
                  <c:v>66.522251141552516</c:v>
                </c:pt>
                <c:pt idx="10">
                  <c:v>42.896917808219179</c:v>
                </c:pt>
                <c:pt idx="11">
                  <c:v>53.119417808219175</c:v>
                </c:pt>
                <c:pt idx="12">
                  <c:v>46.985917808219178</c:v>
                </c:pt>
                <c:pt idx="13">
                  <c:v>49.711917808219177</c:v>
                </c:pt>
                <c:pt idx="14">
                  <c:v>48.348917808219177</c:v>
                </c:pt>
                <c:pt idx="15">
                  <c:v>48.348917808219177</c:v>
                </c:pt>
                <c:pt idx="16">
                  <c:v>50.529717808219175</c:v>
                </c:pt>
                <c:pt idx="17">
                  <c:v>53.800917808219175</c:v>
                </c:pt>
                <c:pt idx="18">
                  <c:v>46.985917808219178</c:v>
                </c:pt>
                <c:pt idx="19">
                  <c:v>49.030417808219177</c:v>
                </c:pt>
                <c:pt idx="20">
                  <c:v>30.629917808219176</c:v>
                </c:pt>
                <c:pt idx="21">
                  <c:v>37.785667808219181</c:v>
                </c:pt>
                <c:pt idx="22">
                  <c:v>40.034617808219174</c:v>
                </c:pt>
                <c:pt idx="23">
                  <c:v>21.088917808219179</c:v>
                </c:pt>
                <c:pt idx="24">
                  <c:v>32.674417808219175</c:v>
                </c:pt>
                <c:pt idx="25">
                  <c:v>31.603489236790608</c:v>
                </c:pt>
                <c:pt idx="26">
                  <c:v>30.766217808219182</c:v>
                </c:pt>
                <c:pt idx="27">
                  <c:v>27.274840885142254</c:v>
                </c:pt>
                <c:pt idx="28">
                  <c:v>33.901117808219176</c:v>
                </c:pt>
                <c:pt idx="29">
                  <c:v>26.643486726499766</c:v>
                </c:pt>
                <c:pt idx="30">
                  <c:v>29.280824657534247</c:v>
                </c:pt>
                <c:pt idx="31">
                  <c:v>33.271684657534252</c:v>
                </c:pt>
                <c:pt idx="32">
                  <c:v>36.296957990867583</c:v>
                </c:pt>
                <c:pt idx="33">
                  <c:v>39.570574657534252</c:v>
                </c:pt>
                <c:pt idx="34">
                  <c:v>39.909224657534246</c:v>
                </c:pt>
                <c:pt idx="35">
                  <c:v>44.785784657534251</c:v>
                </c:pt>
                <c:pt idx="36">
                  <c:v>43.160264657534242</c:v>
                </c:pt>
                <c:pt idx="37">
                  <c:v>48.939891324200914</c:v>
                </c:pt>
                <c:pt idx="38">
                  <c:v>51.287864657534243</c:v>
                </c:pt>
                <c:pt idx="39">
                  <c:v>56.164424657534248</c:v>
                </c:pt>
                <c:pt idx="40">
                  <c:v>57.519024657534246</c:v>
                </c:pt>
                <c:pt idx="41">
                  <c:v>62.260124657534249</c:v>
                </c:pt>
              </c:numCache>
            </c:numRef>
          </c:val>
        </c:ser>
        <c:marker val="1"/>
        <c:axId val="88853120"/>
        <c:axId val="90505600"/>
      </c:lineChart>
      <c:dateAx>
        <c:axId val="88853120"/>
        <c:scaling>
          <c:orientation val="minMax"/>
        </c:scaling>
        <c:axPos val="b"/>
        <c:numFmt formatCode="yyyy/mm/dd" sourceLinked="1"/>
        <c:tickLblPos val="nextTo"/>
        <c:crossAx val="90505600"/>
        <c:crosses val="autoZero"/>
        <c:auto val="1"/>
        <c:lblOffset val="100"/>
      </c:dateAx>
      <c:valAx>
        <c:axId val="90505600"/>
        <c:scaling>
          <c:orientation val="minMax"/>
        </c:scaling>
        <c:axPos val="l"/>
        <c:majorGridlines/>
        <c:numFmt formatCode="0" sourceLinked="1"/>
        <c:tickLblPos val="nextTo"/>
        <c:crossAx val="8885312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511" l="0.70000000000000062" r="0.70000000000000062" t="0.75000000000000511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sv-SE"/>
  <c:chart>
    <c:plotArea>
      <c:layout/>
      <c:lineChart>
        <c:grouping val="standard"/>
        <c:ser>
          <c:idx val="2"/>
          <c:order val="1"/>
          <c:tx>
            <c:strRef>
              <c:f>Data!$L$4</c:f>
              <c:strCache>
                <c:ptCount val="1"/>
                <c:pt idx="0">
                  <c:v>Start/dag</c:v>
                </c:pt>
              </c:strCache>
            </c:strRef>
          </c:tx>
          <c:marker>
            <c:symbol val="none"/>
          </c:marker>
          <c:cat>
            <c:numRef>
              <c:f>Data!$A$7:$A$367</c:f>
              <c:numCache>
                <c:formatCode>yyyy/mm/dd</c:formatCode>
                <c:ptCount val="361"/>
                <c:pt idx="0">
                  <c:v>40246</c:v>
                </c:pt>
                <c:pt idx="1">
                  <c:v>40247</c:v>
                </c:pt>
                <c:pt idx="2">
                  <c:v>40248</c:v>
                </c:pt>
                <c:pt idx="3">
                  <c:v>40252</c:v>
                </c:pt>
                <c:pt idx="4">
                  <c:v>40253</c:v>
                </c:pt>
                <c:pt idx="5">
                  <c:v>40255</c:v>
                </c:pt>
                <c:pt idx="6">
                  <c:v>40260</c:v>
                </c:pt>
                <c:pt idx="7">
                  <c:v>40263</c:v>
                </c:pt>
                <c:pt idx="8">
                  <c:v>40265</c:v>
                </c:pt>
                <c:pt idx="9">
                  <c:v>40271</c:v>
                </c:pt>
                <c:pt idx="10">
                  <c:v>40272</c:v>
                </c:pt>
                <c:pt idx="11">
                  <c:v>40274</c:v>
                </c:pt>
                <c:pt idx="12">
                  <c:v>40275</c:v>
                </c:pt>
                <c:pt idx="13">
                  <c:v>40277</c:v>
                </c:pt>
                <c:pt idx="14">
                  <c:v>40279</c:v>
                </c:pt>
                <c:pt idx="15">
                  <c:v>40281</c:v>
                </c:pt>
                <c:pt idx="16">
                  <c:v>40286</c:v>
                </c:pt>
                <c:pt idx="17">
                  <c:v>40287</c:v>
                </c:pt>
                <c:pt idx="18">
                  <c:v>40288</c:v>
                </c:pt>
                <c:pt idx="19">
                  <c:v>40296</c:v>
                </c:pt>
                <c:pt idx="20">
                  <c:v>40300</c:v>
                </c:pt>
                <c:pt idx="21">
                  <c:v>40308</c:v>
                </c:pt>
                <c:pt idx="22">
                  <c:v>40318</c:v>
                </c:pt>
                <c:pt idx="23">
                  <c:v>40319</c:v>
                </c:pt>
                <c:pt idx="24">
                  <c:v>40321</c:v>
                </c:pt>
                <c:pt idx="25">
                  <c:v>40335</c:v>
                </c:pt>
                <c:pt idx="26">
                  <c:v>40355</c:v>
                </c:pt>
                <c:pt idx="27">
                  <c:v>40368</c:v>
                </c:pt>
                <c:pt idx="28">
                  <c:v>40373</c:v>
                </c:pt>
                <c:pt idx="29">
                  <c:v>40402</c:v>
                </c:pt>
                <c:pt idx="30">
                  <c:v>40415</c:v>
                </c:pt>
                <c:pt idx="31">
                  <c:v>40425</c:v>
                </c:pt>
                <c:pt idx="32">
                  <c:v>40437</c:v>
                </c:pt>
                <c:pt idx="33">
                  <c:v>40441</c:v>
                </c:pt>
                <c:pt idx="34">
                  <c:v>40453</c:v>
                </c:pt>
                <c:pt idx="35">
                  <c:v>40458</c:v>
                </c:pt>
                <c:pt idx="36">
                  <c:v>40463</c:v>
                </c:pt>
                <c:pt idx="37">
                  <c:v>40466</c:v>
                </c:pt>
                <c:pt idx="38">
                  <c:v>40471</c:v>
                </c:pt>
                <c:pt idx="39">
                  <c:v>40472</c:v>
                </c:pt>
                <c:pt idx="40">
                  <c:v>40474</c:v>
                </c:pt>
                <c:pt idx="41">
                  <c:v>40476</c:v>
                </c:pt>
              </c:numCache>
            </c:numRef>
          </c:cat>
          <c:val>
            <c:numRef>
              <c:f>Data!$L$7:$L$367</c:f>
              <c:numCache>
                <c:formatCode>0.0</c:formatCode>
                <c:ptCount val="361"/>
                <c:pt idx="0">
                  <c:v>15.263157894736842</c:v>
                </c:pt>
                <c:pt idx="1">
                  <c:v>10</c:v>
                </c:pt>
                <c:pt idx="2">
                  <c:v>12</c:v>
                </c:pt>
                <c:pt idx="3">
                  <c:v>22</c:v>
                </c:pt>
                <c:pt idx="4">
                  <c:v>23</c:v>
                </c:pt>
                <c:pt idx="5">
                  <c:v>24</c:v>
                </c:pt>
                <c:pt idx="6">
                  <c:v>22.6</c:v>
                </c:pt>
                <c:pt idx="7">
                  <c:v>26.666666666666668</c:v>
                </c:pt>
                <c:pt idx="8">
                  <c:v>21</c:v>
                </c:pt>
                <c:pt idx="9">
                  <c:v>18.666666666666668</c:v>
                </c:pt>
                <c:pt idx="10">
                  <c:v>21</c:v>
                </c:pt>
                <c:pt idx="11">
                  <c:v>19.5</c:v>
                </c:pt>
                <c:pt idx="12">
                  <c:v>21</c:v>
                </c:pt>
                <c:pt idx="13">
                  <c:v>21</c:v>
                </c:pt>
                <c:pt idx="14">
                  <c:v>19.5</c:v>
                </c:pt>
                <c:pt idx="15">
                  <c:v>21.5</c:v>
                </c:pt>
                <c:pt idx="16">
                  <c:v>20.2</c:v>
                </c:pt>
                <c:pt idx="17">
                  <c:v>23</c:v>
                </c:pt>
                <c:pt idx="18">
                  <c:v>23</c:v>
                </c:pt>
                <c:pt idx="19">
                  <c:v>23.5</c:v>
                </c:pt>
                <c:pt idx="20">
                  <c:v>21.75</c:v>
                </c:pt>
                <c:pt idx="21">
                  <c:v>20.625</c:v>
                </c:pt>
                <c:pt idx="22">
                  <c:v>12.1</c:v>
                </c:pt>
                <c:pt idx="23">
                  <c:v>5</c:v>
                </c:pt>
                <c:pt idx="24">
                  <c:v>6.5</c:v>
                </c:pt>
                <c:pt idx="25">
                  <c:v>9.7857142857142865</c:v>
                </c:pt>
                <c:pt idx="26">
                  <c:v>8.35</c:v>
                </c:pt>
                <c:pt idx="27">
                  <c:v>2.7692307692307692</c:v>
                </c:pt>
                <c:pt idx="28">
                  <c:v>2.4</c:v>
                </c:pt>
                <c:pt idx="29">
                  <c:v>2.5517241379310347</c:v>
                </c:pt>
                <c:pt idx="30">
                  <c:v>5.7692307692307692</c:v>
                </c:pt>
                <c:pt idx="31">
                  <c:v>10.9</c:v>
                </c:pt>
                <c:pt idx="32">
                  <c:v>10.416666666666666</c:v>
                </c:pt>
                <c:pt idx="33">
                  <c:v>12</c:v>
                </c:pt>
                <c:pt idx="34">
                  <c:v>12.166666666666666</c:v>
                </c:pt>
                <c:pt idx="35">
                  <c:v>12.8</c:v>
                </c:pt>
                <c:pt idx="36">
                  <c:v>14.4</c:v>
                </c:pt>
                <c:pt idx="37">
                  <c:v>16</c:v>
                </c:pt>
                <c:pt idx="38">
                  <c:v>15.6</c:v>
                </c:pt>
                <c:pt idx="39">
                  <c:v>13</c:v>
                </c:pt>
                <c:pt idx="40">
                  <c:v>17</c:v>
                </c:pt>
                <c:pt idx="41">
                  <c:v>18.5</c:v>
                </c:pt>
              </c:numCache>
            </c:numRef>
          </c:val>
        </c:ser>
        <c:marker val="1"/>
        <c:axId val="90650496"/>
        <c:axId val="90652032"/>
      </c:lineChart>
      <c:lineChart>
        <c:grouping val="standard"/>
        <c:ser>
          <c:idx val="1"/>
          <c:order val="0"/>
          <c:tx>
            <c:strRef>
              <c:f>Data!$M$4</c:f>
              <c:strCache>
                <c:ptCount val="1"/>
                <c:pt idx="0">
                  <c:v>Tim/dan</c:v>
                </c:pt>
              </c:strCache>
            </c:strRef>
          </c:tx>
          <c:marker>
            <c:symbol val="none"/>
          </c:marker>
          <c:cat>
            <c:numRef>
              <c:f>Data!$A$7:$A$367</c:f>
              <c:numCache>
                <c:formatCode>yyyy/mm/dd</c:formatCode>
                <c:ptCount val="361"/>
                <c:pt idx="0">
                  <c:v>40246</c:v>
                </c:pt>
                <c:pt idx="1">
                  <c:v>40247</c:v>
                </c:pt>
                <c:pt idx="2">
                  <c:v>40248</c:v>
                </c:pt>
                <c:pt idx="3">
                  <c:v>40252</c:v>
                </c:pt>
                <c:pt idx="4">
                  <c:v>40253</c:v>
                </c:pt>
                <c:pt idx="5">
                  <c:v>40255</c:v>
                </c:pt>
                <c:pt idx="6">
                  <c:v>40260</c:v>
                </c:pt>
                <c:pt idx="7">
                  <c:v>40263</c:v>
                </c:pt>
                <c:pt idx="8">
                  <c:v>40265</c:v>
                </c:pt>
                <c:pt idx="9">
                  <c:v>40271</c:v>
                </c:pt>
                <c:pt idx="10">
                  <c:v>40272</c:v>
                </c:pt>
                <c:pt idx="11">
                  <c:v>40274</c:v>
                </c:pt>
                <c:pt idx="12">
                  <c:v>40275</c:v>
                </c:pt>
                <c:pt idx="13">
                  <c:v>40277</c:v>
                </c:pt>
                <c:pt idx="14">
                  <c:v>40279</c:v>
                </c:pt>
                <c:pt idx="15">
                  <c:v>40281</c:v>
                </c:pt>
                <c:pt idx="16">
                  <c:v>40286</c:v>
                </c:pt>
                <c:pt idx="17">
                  <c:v>40287</c:v>
                </c:pt>
                <c:pt idx="18">
                  <c:v>40288</c:v>
                </c:pt>
                <c:pt idx="19">
                  <c:v>40296</c:v>
                </c:pt>
                <c:pt idx="20">
                  <c:v>40300</c:v>
                </c:pt>
                <c:pt idx="21">
                  <c:v>40308</c:v>
                </c:pt>
                <c:pt idx="22">
                  <c:v>40318</c:v>
                </c:pt>
                <c:pt idx="23">
                  <c:v>40319</c:v>
                </c:pt>
                <c:pt idx="24">
                  <c:v>40321</c:v>
                </c:pt>
                <c:pt idx="25">
                  <c:v>40335</c:v>
                </c:pt>
                <c:pt idx="26">
                  <c:v>40355</c:v>
                </c:pt>
                <c:pt idx="27">
                  <c:v>40368</c:v>
                </c:pt>
                <c:pt idx="28">
                  <c:v>40373</c:v>
                </c:pt>
                <c:pt idx="29">
                  <c:v>40402</c:v>
                </c:pt>
                <c:pt idx="30">
                  <c:v>40415</c:v>
                </c:pt>
                <c:pt idx="31">
                  <c:v>40425</c:v>
                </c:pt>
                <c:pt idx="32">
                  <c:v>40437</c:v>
                </c:pt>
                <c:pt idx="33">
                  <c:v>40441</c:v>
                </c:pt>
                <c:pt idx="34">
                  <c:v>40453</c:v>
                </c:pt>
                <c:pt idx="35">
                  <c:v>40458</c:v>
                </c:pt>
                <c:pt idx="36">
                  <c:v>40463</c:v>
                </c:pt>
                <c:pt idx="37">
                  <c:v>40466</c:v>
                </c:pt>
                <c:pt idx="38">
                  <c:v>40471</c:v>
                </c:pt>
                <c:pt idx="39">
                  <c:v>40472</c:v>
                </c:pt>
                <c:pt idx="40">
                  <c:v>40474</c:v>
                </c:pt>
                <c:pt idx="41">
                  <c:v>40476</c:v>
                </c:pt>
              </c:numCache>
            </c:numRef>
          </c:cat>
          <c:val>
            <c:numRef>
              <c:f>Data!$M$7:$M$367</c:f>
              <c:numCache>
                <c:formatCode>0.00</c:formatCode>
                <c:ptCount val="361"/>
                <c:pt idx="0">
                  <c:v>19.736842105263158</c:v>
                </c:pt>
                <c:pt idx="1">
                  <c:v>10</c:v>
                </c:pt>
                <c:pt idx="2">
                  <c:v>8</c:v>
                </c:pt>
                <c:pt idx="3">
                  <c:v>13.5</c:v>
                </c:pt>
                <c:pt idx="4">
                  <c:v>16</c:v>
                </c:pt>
                <c:pt idx="5">
                  <c:v>11</c:v>
                </c:pt>
                <c:pt idx="6">
                  <c:v>11.2</c:v>
                </c:pt>
                <c:pt idx="7">
                  <c:v>10.333333333333334</c:v>
                </c:pt>
                <c:pt idx="8">
                  <c:v>15.5</c:v>
                </c:pt>
                <c:pt idx="9">
                  <c:v>14.333333333333334</c:v>
                </c:pt>
                <c:pt idx="10">
                  <c:v>8</c:v>
                </c:pt>
                <c:pt idx="11">
                  <c:v>10</c:v>
                </c:pt>
                <c:pt idx="12">
                  <c:v>8</c:v>
                </c:pt>
                <c:pt idx="13">
                  <c:v>9</c:v>
                </c:pt>
                <c:pt idx="14">
                  <c:v>8.5</c:v>
                </c:pt>
                <c:pt idx="15">
                  <c:v>8.5</c:v>
                </c:pt>
                <c:pt idx="16">
                  <c:v>8.6</c:v>
                </c:pt>
                <c:pt idx="17">
                  <c:v>11</c:v>
                </c:pt>
                <c:pt idx="18">
                  <c:v>10</c:v>
                </c:pt>
                <c:pt idx="19">
                  <c:v>8.25</c:v>
                </c:pt>
                <c:pt idx="20">
                  <c:v>4.25</c:v>
                </c:pt>
                <c:pt idx="21">
                  <c:v>5.5</c:v>
                </c:pt>
                <c:pt idx="22">
                  <c:v>3.6</c:v>
                </c:pt>
                <c:pt idx="23">
                  <c:v>1</c:v>
                </c:pt>
                <c:pt idx="24">
                  <c:v>1.5</c:v>
                </c:pt>
                <c:pt idx="25">
                  <c:v>2.6428571428571428</c:v>
                </c:pt>
                <c:pt idx="26">
                  <c:v>2.1</c:v>
                </c:pt>
                <c:pt idx="27">
                  <c:v>0.84615384615384615</c:v>
                </c:pt>
                <c:pt idx="28">
                  <c:v>1</c:v>
                </c:pt>
                <c:pt idx="29">
                  <c:v>0.93103448275862066</c:v>
                </c:pt>
                <c:pt idx="30">
                  <c:v>1.3846153846153846</c:v>
                </c:pt>
                <c:pt idx="31">
                  <c:v>4</c:v>
                </c:pt>
                <c:pt idx="32">
                  <c:v>3.75</c:v>
                </c:pt>
                <c:pt idx="33">
                  <c:v>4.5</c:v>
                </c:pt>
                <c:pt idx="34">
                  <c:v>5.583333333333333</c:v>
                </c:pt>
                <c:pt idx="35">
                  <c:v>5.8</c:v>
                </c:pt>
                <c:pt idx="36">
                  <c:v>6.8</c:v>
                </c:pt>
                <c:pt idx="37">
                  <c:v>8</c:v>
                </c:pt>
                <c:pt idx="38">
                  <c:v>8.4</c:v>
                </c:pt>
                <c:pt idx="39">
                  <c:v>10</c:v>
                </c:pt>
                <c:pt idx="40">
                  <c:v>10.5</c:v>
                </c:pt>
                <c:pt idx="41">
                  <c:v>11.5</c:v>
                </c:pt>
              </c:numCache>
            </c:numRef>
          </c:val>
        </c:ser>
        <c:marker val="1"/>
        <c:axId val="90663552"/>
        <c:axId val="90662016"/>
      </c:lineChart>
      <c:dateAx>
        <c:axId val="90650496"/>
        <c:scaling>
          <c:orientation val="minMax"/>
        </c:scaling>
        <c:axPos val="b"/>
        <c:numFmt formatCode="yyyy/mm/dd" sourceLinked="1"/>
        <c:tickLblPos val="nextTo"/>
        <c:crossAx val="90652032"/>
        <c:crosses val="autoZero"/>
        <c:auto val="1"/>
        <c:lblOffset val="100"/>
      </c:dateAx>
      <c:valAx>
        <c:axId val="90652032"/>
        <c:scaling>
          <c:orientation val="minMax"/>
        </c:scaling>
        <c:axPos val="l"/>
        <c:majorGridlines/>
        <c:numFmt formatCode="0.0" sourceLinked="1"/>
        <c:tickLblPos val="nextTo"/>
        <c:crossAx val="90650496"/>
        <c:crosses val="autoZero"/>
        <c:crossBetween val="between"/>
      </c:valAx>
      <c:valAx>
        <c:axId val="90662016"/>
        <c:scaling>
          <c:orientation val="minMax"/>
        </c:scaling>
        <c:axPos val="r"/>
        <c:numFmt formatCode="0.00" sourceLinked="1"/>
        <c:tickLblPos val="nextTo"/>
        <c:crossAx val="90663552"/>
        <c:crosses val="max"/>
        <c:crossBetween val="between"/>
      </c:valAx>
      <c:dateAx>
        <c:axId val="90663552"/>
        <c:scaling>
          <c:orientation val="minMax"/>
        </c:scaling>
        <c:delete val="1"/>
        <c:axPos val="b"/>
        <c:numFmt formatCode="yyyy/mm/dd" sourceLinked="1"/>
        <c:tickLblPos val="none"/>
        <c:crossAx val="90662016"/>
        <c:crosses val="autoZero"/>
        <c:auto val="1"/>
        <c:lblOffset val="100"/>
      </c:dateAx>
    </c:plotArea>
    <c:legend>
      <c:legendPos val="r"/>
      <c:layout/>
    </c:legend>
    <c:plotVisOnly val="1"/>
  </c:chart>
  <c:printSettings>
    <c:headerFooter/>
    <c:pageMargins b="0.75000000000000533" l="0.70000000000000062" r="0.70000000000000062" t="0.75000000000000533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sv-SE"/>
  <c:chart>
    <c:title/>
    <c:plotArea>
      <c:layout/>
      <c:lineChart>
        <c:grouping val="standard"/>
        <c:ser>
          <c:idx val="2"/>
          <c:order val="0"/>
          <c:tx>
            <c:strRef>
              <c:f>Data!$O$3:$O$4</c:f>
              <c:strCache>
                <c:ptCount val="1"/>
                <c:pt idx="0">
                  <c:v>Kwh/ drifts H</c:v>
                </c:pt>
              </c:strCache>
            </c:strRef>
          </c:tx>
          <c:marker>
            <c:symbol val="none"/>
          </c:marker>
          <c:cat>
            <c:numRef>
              <c:f>Data!$A$7:$A$367</c:f>
              <c:numCache>
                <c:formatCode>yyyy/mm/dd</c:formatCode>
                <c:ptCount val="361"/>
                <c:pt idx="0">
                  <c:v>40246</c:v>
                </c:pt>
                <c:pt idx="1">
                  <c:v>40247</c:v>
                </c:pt>
                <c:pt idx="2">
                  <c:v>40248</c:v>
                </c:pt>
                <c:pt idx="3">
                  <c:v>40252</c:v>
                </c:pt>
                <c:pt idx="4">
                  <c:v>40253</c:v>
                </c:pt>
                <c:pt idx="5">
                  <c:v>40255</c:v>
                </c:pt>
                <c:pt idx="6">
                  <c:v>40260</c:v>
                </c:pt>
                <c:pt idx="7">
                  <c:v>40263</c:v>
                </c:pt>
                <c:pt idx="8">
                  <c:v>40265</c:v>
                </c:pt>
                <c:pt idx="9">
                  <c:v>40271</c:v>
                </c:pt>
                <c:pt idx="10">
                  <c:v>40272</c:v>
                </c:pt>
                <c:pt idx="11">
                  <c:v>40274</c:v>
                </c:pt>
                <c:pt idx="12">
                  <c:v>40275</c:v>
                </c:pt>
                <c:pt idx="13">
                  <c:v>40277</c:v>
                </c:pt>
                <c:pt idx="14">
                  <c:v>40279</c:v>
                </c:pt>
                <c:pt idx="15">
                  <c:v>40281</c:v>
                </c:pt>
                <c:pt idx="16">
                  <c:v>40286</c:v>
                </c:pt>
                <c:pt idx="17">
                  <c:v>40287</c:v>
                </c:pt>
                <c:pt idx="18">
                  <c:v>40288</c:v>
                </c:pt>
                <c:pt idx="19">
                  <c:v>40296</c:v>
                </c:pt>
                <c:pt idx="20">
                  <c:v>40300</c:v>
                </c:pt>
                <c:pt idx="21">
                  <c:v>40308</c:v>
                </c:pt>
                <c:pt idx="22">
                  <c:v>40318</c:v>
                </c:pt>
                <c:pt idx="23">
                  <c:v>40319</c:v>
                </c:pt>
                <c:pt idx="24">
                  <c:v>40321</c:v>
                </c:pt>
                <c:pt idx="25">
                  <c:v>40335</c:v>
                </c:pt>
                <c:pt idx="26">
                  <c:v>40355</c:v>
                </c:pt>
                <c:pt idx="27">
                  <c:v>40368</c:v>
                </c:pt>
                <c:pt idx="28">
                  <c:v>40373</c:v>
                </c:pt>
                <c:pt idx="29">
                  <c:v>40402</c:v>
                </c:pt>
                <c:pt idx="30">
                  <c:v>40415</c:v>
                </c:pt>
                <c:pt idx="31">
                  <c:v>40425</c:v>
                </c:pt>
                <c:pt idx="32">
                  <c:v>40437</c:v>
                </c:pt>
                <c:pt idx="33">
                  <c:v>40441</c:v>
                </c:pt>
                <c:pt idx="34">
                  <c:v>40453</c:v>
                </c:pt>
                <c:pt idx="35">
                  <c:v>40458</c:v>
                </c:pt>
                <c:pt idx="36">
                  <c:v>40463</c:v>
                </c:pt>
                <c:pt idx="37">
                  <c:v>40466</c:v>
                </c:pt>
                <c:pt idx="38">
                  <c:v>40471</c:v>
                </c:pt>
                <c:pt idx="39">
                  <c:v>40472</c:v>
                </c:pt>
                <c:pt idx="40">
                  <c:v>40474</c:v>
                </c:pt>
                <c:pt idx="41">
                  <c:v>40476</c:v>
                </c:pt>
              </c:numCache>
            </c:numRef>
          </c:cat>
          <c:val>
            <c:numRef>
              <c:f>Data!$O$7:$O$367</c:f>
              <c:numCache>
                <c:formatCode>0.00</c:formatCode>
                <c:ptCount val="361"/>
                <c:pt idx="0">
                  <c:v>2.4</c:v>
                </c:pt>
                <c:pt idx="1">
                  <c:v>2.6</c:v>
                </c:pt>
                <c:pt idx="2">
                  <c:v>2.625</c:v>
                </c:pt>
                <c:pt idx="3">
                  <c:v>2.1666666666666665</c:v>
                </c:pt>
                <c:pt idx="4">
                  <c:v>2.0625</c:v>
                </c:pt>
                <c:pt idx="5">
                  <c:v>2.0909090909090908</c:v>
                </c:pt>
                <c:pt idx="6">
                  <c:v>2.1428571428571428</c:v>
                </c:pt>
                <c:pt idx="7">
                  <c:v>2.161290322580645</c:v>
                </c:pt>
                <c:pt idx="8">
                  <c:v>2.2903225806451615</c:v>
                </c:pt>
                <c:pt idx="9">
                  <c:v>2.2325581395348837</c:v>
                </c:pt>
                <c:pt idx="10">
                  <c:v>2.25</c:v>
                </c:pt>
                <c:pt idx="11">
                  <c:v>2.15</c:v>
                </c:pt>
                <c:pt idx="12">
                  <c:v>2.375</c:v>
                </c:pt>
                <c:pt idx="13">
                  <c:v>2.1666666666666665</c:v>
                </c:pt>
                <c:pt idx="14">
                  <c:v>2.2352941176470589</c:v>
                </c:pt>
                <c:pt idx="15">
                  <c:v>2.2352941176470589</c:v>
                </c:pt>
                <c:pt idx="16">
                  <c:v>2.1627906976744184</c:v>
                </c:pt>
                <c:pt idx="17">
                  <c:v>2.0909090909090908</c:v>
                </c:pt>
                <c:pt idx="18">
                  <c:v>2.1</c:v>
                </c:pt>
                <c:pt idx="19">
                  <c:v>2.2272727272727271</c:v>
                </c:pt>
                <c:pt idx="20">
                  <c:v>2.1764705882352939</c:v>
                </c:pt>
                <c:pt idx="21">
                  <c:v>2.1363636363636362</c:v>
                </c:pt>
                <c:pt idx="22">
                  <c:v>2.3055555555555554</c:v>
                </c:pt>
                <c:pt idx="23">
                  <c:v>3</c:v>
                </c:pt>
                <c:pt idx="24">
                  <c:v>2.6666666666666665</c:v>
                </c:pt>
                <c:pt idx="25">
                  <c:v>2.4054054054054053</c:v>
                </c:pt>
                <c:pt idx="26">
                  <c:v>2.4761904761904763</c:v>
                </c:pt>
                <c:pt idx="27">
                  <c:v>3.0909090909090908</c:v>
                </c:pt>
                <c:pt idx="28">
                  <c:v>2.8</c:v>
                </c:pt>
                <c:pt idx="29">
                  <c:v>2.8888888888888888</c:v>
                </c:pt>
                <c:pt idx="30">
                  <c:v>2.9444444444444446</c:v>
                </c:pt>
                <c:pt idx="31">
                  <c:v>2.1749999999999998</c:v>
                </c:pt>
                <c:pt idx="32">
                  <c:v>2.2888888888888888</c:v>
                </c:pt>
                <c:pt idx="33">
                  <c:v>1.6666666666666667</c:v>
                </c:pt>
                <c:pt idx="34">
                  <c:v>2</c:v>
                </c:pt>
                <c:pt idx="35">
                  <c:v>2.7241379310344827</c:v>
                </c:pt>
                <c:pt idx="36">
                  <c:v>2.1470588235294117</c:v>
                </c:pt>
                <c:pt idx="37">
                  <c:v>2.1666666666666665</c:v>
                </c:pt>
                <c:pt idx="38">
                  <c:v>2.1190476190476191</c:v>
                </c:pt>
                <c:pt idx="39">
                  <c:v>2.2000000000000002</c:v>
                </c:pt>
                <c:pt idx="40">
                  <c:v>2.2380952380952381</c:v>
                </c:pt>
                <c:pt idx="41">
                  <c:v>2.1304347826086958</c:v>
                </c:pt>
              </c:numCache>
            </c:numRef>
          </c:val>
        </c:ser>
        <c:marker val="1"/>
        <c:axId val="90683264"/>
        <c:axId val="90684800"/>
      </c:lineChart>
      <c:dateAx>
        <c:axId val="90683264"/>
        <c:scaling>
          <c:orientation val="minMax"/>
        </c:scaling>
        <c:axPos val="b"/>
        <c:numFmt formatCode="yyyy/mm/dd" sourceLinked="1"/>
        <c:tickLblPos val="nextTo"/>
        <c:crossAx val="90684800"/>
        <c:crosses val="autoZero"/>
        <c:auto val="1"/>
        <c:lblOffset val="100"/>
      </c:dateAx>
      <c:valAx>
        <c:axId val="90684800"/>
        <c:scaling>
          <c:orientation val="minMax"/>
        </c:scaling>
        <c:axPos val="l"/>
        <c:majorGridlines/>
        <c:numFmt formatCode="0.00" sourceLinked="1"/>
        <c:tickLblPos val="nextTo"/>
        <c:crossAx val="90683264"/>
        <c:crosses val="autoZero"/>
        <c:crossBetween val="between"/>
      </c:valAx>
    </c:plotArea>
    <c:legend>
      <c:legendPos val="r"/>
    </c:legend>
    <c:plotVisOnly val="1"/>
  </c:chart>
  <c:printSettings>
    <c:headerFooter/>
    <c:pageMargins b="0.75000000000000555" l="0.70000000000000062" r="0.70000000000000062" t="0.7500000000000055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400050</xdr:colOff>
      <xdr:row>1</xdr:row>
      <xdr:rowOff>66674</xdr:rowOff>
    </xdr:from>
    <xdr:to>
      <xdr:col>17</xdr:col>
      <xdr:colOff>590550</xdr:colOff>
      <xdr:row>25</xdr:row>
      <xdr:rowOff>38099</xdr:rowOff>
    </xdr:to>
    <xdr:graphicFrame macro="">
      <xdr:nvGraphicFramePr>
        <xdr:cNvPr id="2" name="Diagra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18</xdr:col>
      <xdr:colOff>190500</xdr:colOff>
      <xdr:row>24</xdr:row>
      <xdr:rowOff>161925</xdr:rowOff>
    </xdr:to>
    <xdr:graphicFrame macro="">
      <xdr:nvGraphicFramePr>
        <xdr:cNvPr id="2" name="Diagra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27</xdr:row>
      <xdr:rowOff>0</xdr:rowOff>
    </xdr:from>
    <xdr:to>
      <xdr:col>18</xdr:col>
      <xdr:colOff>190500</xdr:colOff>
      <xdr:row>50</xdr:row>
      <xdr:rowOff>161925</xdr:rowOff>
    </xdr:to>
    <xdr:graphicFrame macro="">
      <xdr:nvGraphicFramePr>
        <xdr:cNvPr id="3" name="Diagram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1951"/>
  <sheetViews>
    <sheetView tabSelected="1" workbookViewId="0">
      <selection activeCell="A7" sqref="A7"/>
    </sheetView>
  </sheetViews>
  <sheetFormatPr defaultRowHeight="15"/>
  <cols>
    <col min="1" max="1" width="10.42578125" bestFit="1" customWidth="1"/>
    <col min="2" max="2" width="8.28515625" bestFit="1" customWidth="1"/>
    <col min="3" max="3" width="7.28515625" customWidth="1"/>
    <col min="4" max="4" width="6.85546875" bestFit="1" customWidth="1"/>
    <col min="5" max="5" width="7.42578125" bestFit="1" customWidth="1"/>
    <col min="6" max="6" width="6.28515625" customWidth="1"/>
    <col min="7" max="7" width="6.5703125" customWidth="1"/>
    <col min="8" max="8" width="6.85546875" bestFit="1" customWidth="1"/>
    <col min="9" max="11" width="8.28515625" bestFit="1" customWidth="1"/>
    <col min="12" max="12" width="9.140625" bestFit="1" customWidth="1"/>
    <col min="13" max="13" width="8.42578125" bestFit="1" customWidth="1"/>
    <col min="14" max="14" width="7.28515625" bestFit="1" customWidth="1"/>
    <col min="15" max="15" width="7.42578125" bestFit="1" customWidth="1"/>
    <col min="16" max="16" width="8.42578125" bestFit="1" customWidth="1"/>
    <col min="17" max="17" width="6.85546875" bestFit="1" customWidth="1"/>
    <col min="18" max="18" width="8.140625" bestFit="1" customWidth="1"/>
    <col min="19" max="19" width="6.7109375" customWidth="1"/>
    <col min="20" max="20" width="9.5703125" customWidth="1"/>
    <col min="21" max="21" width="7.5703125" bestFit="1" customWidth="1"/>
    <col min="22" max="22" width="6" bestFit="1" customWidth="1"/>
    <col min="23" max="23" width="7.42578125" bestFit="1" customWidth="1"/>
    <col min="24" max="24" width="13.28515625" bestFit="1" customWidth="1"/>
  </cols>
  <sheetData>
    <row r="1" spans="1:24">
      <c r="A1" s="6" t="s">
        <v>28</v>
      </c>
      <c r="H1" t="s">
        <v>32</v>
      </c>
    </row>
    <row r="2" spans="1:24">
      <c r="H2" t="s">
        <v>35</v>
      </c>
      <c r="I2" t="s">
        <v>32</v>
      </c>
      <c r="J2" t="s">
        <v>32</v>
      </c>
      <c r="K2" t="s">
        <v>32</v>
      </c>
      <c r="R2" t="s">
        <v>1</v>
      </c>
    </row>
    <row r="3" spans="1:24">
      <c r="D3" t="s">
        <v>3</v>
      </c>
      <c r="E3" t="s">
        <v>14</v>
      </c>
      <c r="F3" t="s">
        <v>16</v>
      </c>
      <c r="G3" t="s">
        <v>3</v>
      </c>
      <c r="H3" t="s">
        <v>36</v>
      </c>
      <c r="I3" t="s">
        <v>35</v>
      </c>
      <c r="J3" t="s">
        <v>6</v>
      </c>
      <c r="K3" t="s">
        <v>6</v>
      </c>
      <c r="L3" t="s">
        <v>17</v>
      </c>
      <c r="N3" t="s">
        <v>20</v>
      </c>
      <c r="O3" t="s">
        <v>31</v>
      </c>
      <c r="P3" t="s">
        <v>22</v>
      </c>
      <c r="Q3" t="s">
        <v>34</v>
      </c>
      <c r="R3" t="s">
        <v>6</v>
      </c>
      <c r="S3" t="s">
        <v>10</v>
      </c>
      <c r="U3" t="s">
        <v>37</v>
      </c>
      <c r="W3" t="s">
        <v>39</v>
      </c>
    </row>
    <row r="4" spans="1:24">
      <c r="A4" t="s">
        <v>0</v>
      </c>
      <c r="B4" t="s">
        <v>32</v>
      </c>
      <c r="C4" t="s">
        <v>1</v>
      </c>
      <c r="D4" t="s">
        <v>13</v>
      </c>
      <c r="E4" t="s">
        <v>15</v>
      </c>
      <c r="F4" t="s">
        <v>33</v>
      </c>
      <c r="G4" t="s">
        <v>4</v>
      </c>
      <c r="H4" t="s">
        <v>5</v>
      </c>
      <c r="I4" t="s">
        <v>8</v>
      </c>
      <c r="J4" t="s">
        <v>8</v>
      </c>
      <c r="K4" t="s">
        <v>7</v>
      </c>
      <c r="L4" t="s">
        <v>18</v>
      </c>
      <c r="M4" t="s">
        <v>19</v>
      </c>
      <c r="N4" t="s">
        <v>21</v>
      </c>
      <c r="O4" t="s">
        <v>40</v>
      </c>
      <c r="P4" t="s">
        <v>30</v>
      </c>
      <c r="Q4" t="s">
        <v>8</v>
      </c>
      <c r="R4" t="s">
        <v>8</v>
      </c>
      <c r="S4" t="s">
        <v>11</v>
      </c>
      <c r="T4" t="s">
        <v>12</v>
      </c>
      <c r="U4" t="s">
        <v>38</v>
      </c>
      <c r="V4" t="s">
        <v>2</v>
      </c>
      <c r="W4" t="s">
        <v>9</v>
      </c>
      <c r="X4" t="s">
        <v>27</v>
      </c>
    </row>
    <row r="6" spans="1:24">
      <c r="A6" s="1">
        <v>40208</v>
      </c>
      <c r="B6">
        <v>9601</v>
      </c>
      <c r="C6">
        <v>9338</v>
      </c>
      <c r="D6">
        <v>0</v>
      </c>
      <c r="E6">
        <v>0</v>
      </c>
      <c r="F6">
        <v>0</v>
      </c>
    </row>
    <row r="7" spans="1:24">
      <c r="A7" s="1">
        <v>40246</v>
      </c>
      <c r="B7">
        <v>11401</v>
      </c>
      <c r="C7">
        <v>9930</v>
      </c>
      <c r="D7">
        <v>580</v>
      </c>
      <c r="E7">
        <v>750</v>
      </c>
      <c r="F7">
        <v>42</v>
      </c>
      <c r="G7">
        <f t="shared" ref="G7:H9" si="0">SUM(A7-A6)</f>
        <v>38</v>
      </c>
      <c r="H7" s="2">
        <f t="shared" si="0"/>
        <v>1800</v>
      </c>
      <c r="I7" s="2">
        <f t="shared" ref="I7:I12" si="1">SUM(B7-B6)/G7</f>
        <v>47.368421052631582</v>
      </c>
      <c r="J7" s="2">
        <f t="shared" ref="J7:J41" si="2">SUM(I7*V7)</f>
        <v>64.563157894736847</v>
      </c>
      <c r="K7" s="2">
        <f t="shared" ref="K7:K24" si="3">SUM((J7)*30)</f>
        <v>1936.8947368421054</v>
      </c>
      <c r="L7" s="4">
        <f t="shared" ref="L7:L12" si="4">SUM(D7-D6)/G7</f>
        <v>15.263157894736842</v>
      </c>
      <c r="M7" s="3">
        <f>SUM((E7-E6)/G7)</f>
        <v>19.736842105263158</v>
      </c>
      <c r="N7" s="3">
        <f t="shared" ref="N7:N12" si="5">SUM(F7-F6)/G7</f>
        <v>1.1052631578947369</v>
      </c>
      <c r="O7" s="3">
        <f>SUM(H7/(E7-E6))</f>
        <v>2.4</v>
      </c>
      <c r="P7" s="2">
        <f t="shared" ref="P7:P12" si="6">SUM(E7-E6)/(D7-D6)*60</f>
        <v>77.58620689655173</v>
      </c>
      <c r="Q7" s="4">
        <f t="shared" ref="Q7:Q12" si="7">SUM(C7-C6)/G7</f>
        <v>15.578947368421053</v>
      </c>
      <c r="R7" s="2">
        <f t="shared" ref="R7:R18" si="8">SUM(Q7*V7)+(I7*V7)</f>
        <v>85.797263157894747</v>
      </c>
      <c r="S7" s="2">
        <f t="shared" ref="S7:S41" si="9">SUM(R7)+(W7/365)</f>
        <v>94.61918096611393</v>
      </c>
      <c r="T7" s="2">
        <f t="shared" ref="T7:T14" si="10">SUM(S7)*31</f>
        <v>2933.1946099495317</v>
      </c>
      <c r="U7" s="2">
        <f>SUM(R7-J7)</f>
        <v>21.2341052631579</v>
      </c>
      <c r="V7">
        <v>1.363</v>
      </c>
      <c r="W7">
        <v>3220</v>
      </c>
      <c r="X7" s="2"/>
    </row>
    <row r="8" spans="1:24">
      <c r="A8" s="1">
        <v>40247</v>
      </c>
      <c r="B8">
        <v>11427</v>
      </c>
      <c r="C8">
        <v>9948</v>
      </c>
      <c r="D8" s="2">
        <v>590</v>
      </c>
      <c r="E8" s="2">
        <v>760</v>
      </c>
      <c r="F8" s="2">
        <v>43</v>
      </c>
      <c r="G8">
        <f t="shared" si="0"/>
        <v>1</v>
      </c>
      <c r="H8" s="2">
        <f t="shared" si="0"/>
        <v>26</v>
      </c>
      <c r="I8" s="2">
        <f t="shared" si="1"/>
        <v>26</v>
      </c>
      <c r="J8" s="2">
        <f t="shared" si="2"/>
        <v>35.438000000000002</v>
      </c>
      <c r="K8" s="2">
        <f t="shared" si="3"/>
        <v>1063.1400000000001</v>
      </c>
      <c r="L8" s="4">
        <f t="shared" si="4"/>
        <v>10</v>
      </c>
      <c r="M8" s="3">
        <f>SUM((E8-E7)/G8)</f>
        <v>10</v>
      </c>
      <c r="N8" s="3">
        <f t="shared" si="5"/>
        <v>1</v>
      </c>
      <c r="O8" s="3">
        <f t="shared" ref="O8:O40" si="11">SUM(H8/(E8-E7))</f>
        <v>2.6</v>
      </c>
      <c r="P8" s="2">
        <f t="shared" si="6"/>
        <v>60</v>
      </c>
      <c r="Q8" s="4">
        <f t="shared" si="7"/>
        <v>18</v>
      </c>
      <c r="R8" s="2">
        <f t="shared" si="8"/>
        <v>59.972000000000001</v>
      </c>
      <c r="S8" s="2">
        <f t="shared" si="9"/>
        <v>68.793917808219177</v>
      </c>
      <c r="T8" s="2">
        <f t="shared" si="10"/>
        <v>2132.6114520547944</v>
      </c>
      <c r="U8" s="2">
        <f t="shared" ref="U8:U37" si="12">SUM(R8-J8)+(W8/365)</f>
        <v>33.355917808219175</v>
      </c>
      <c r="V8">
        <v>1.363</v>
      </c>
      <c r="W8">
        <v>3220</v>
      </c>
      <c r="X8" s="2"/>
    </row>
    <row r="9" spans="1:24">
      <c r="A9" s="1">
        <v>40248</v>
      </c>
      <c r="B9">
        <v>11448</v>
      </c>
      <c r="C9">
        <v>9956</v>
      </c>
      <c r="D9" s="2">
        <v>602</v>
      </c>
      <c r="E9" s="2">
        <v>768</v>
      </c>
      <c r="F9" s="2">
        <v>44</v>
      </c>
      <c r="G9">
        <f t="shared" si="0"/>
        <v>1</v>
      </c>
      <c r="H9" s="2">
        <f t="shared" si="0"/>
        <v>21</v>
      </c>
      <c r="I9" s="2">
        <f t="shared" si="1"/>
        <v>21</v>
      </c>
      <c r="J9" s="2">
        <f t="shared" si="2"/>
        <v>28.623000000000001</v>
      </c>
      <c r="K9" s="2">
        <f t="shared" si="3"/>
        <v>858.69</v>
      </c>
      <c r="L9" s="4">
        <f t="shared" si="4"/>
        <v>12</v>
      </c>
      <c r="M9" s="3">
        <f t="shared" ref="M9:M35" si="13">SUM((E9-E8)/G9)</f>
        <v>8</v>
      </c>
      <c r="N9" s="3">
        <f t="shared" si="5"/>
        <v>1</v>
      </c>
      <c r="O9" s="3">
        <f t="shared" si="11"/>
        <v>2.625</v>
      </c>
      <c r="P9" s="2">
        <f t="shared" si="6"/>
        <v>40</v>
      </c>
      <c r="Q9" s="4">
        <f t="shared" si="7"/>
        <v>8</v>
      </c>
      <c r="R9" s="2">
        <f t="shared" si="8"/>
        <v>39.527000000000001</v>
      </c>
      <c r="S9" s="2">
        <f t="shared" si="9"/>
        <v>48.348917808219177</v>
      </c>
      <c r="T9" s="2">
        <f t="shared" si="10"/>
        <v>1498.8164520547946</v>
      </c>
      <c r="U9" s="2">
        <f t="shared" si="12"/>
        <v>19.72591780821918</v>
      </c>
      <c r="V9">
        <v>1.363</v>
      </c>
      <c r="W9">
        <v>3220</v>
      </c>
      <c r="X9" s="2"/>
    </row>
    <row r="10" spans="1:24">
      <c r="A10" s="1">
        <v>40252</v>
      </c>
      <c r="B10">
        <v>11565</v>
      </c>
      <c r="C10">
        <v>10006</v>
      </c>
      <c r="D10" s="2">
        <v>690</v>
      </c>
      <c r="E10" s="2">
        <v>822</v>
      </c>
      <c r="F10" s="2">
        <v>49</v>
      </c>
      <c r="G10">
        <f t="shared" ref="G10:G12" si="14">SUM(A10-A9)</f>
        <v>4</v>
      </c>
      <c r="H10" s="2">
        <f t="shared" ref="H10:H12" si="15">SUM(B10-B9)</f>
        <v>117</v>
      </c>
      <c r="I10" s="2">
        <f t="shared" si="1"/>
        <v>29.25</v>
      </c>
      <c r="J10" s="2">
        <f t="shared" si="2"/>
        <v>39.867750000000001</v>
      </c>
      <c r="K10" s="2">
        <f t="shared" si="3"/>
        <v>1196.0325</v>
      </c>
      <c r="L10" s="4">
        <f t="shared" si="4"/>
        <v>22</v>
      </c>
      <c r="M10" s="3">
        <f t="shared" si="13"/>
        <v>13.5</v>
      </c>
      <c r="N10" s="3">
        <f t="shared" si="5"/>
        <v>1.25</v>
      </c>
      <c r="O10" s="3">
        <f t="shared" si="11"/>
        <v>2.1666666666666665</v>
      </c>
      <c r="P10" s="2">
        <f t="shared" si="6"/>
        <v>36.81818181818182</v>
      </c>
      <c r="Q10" s="4">
        <f t="shared" si="7"/>
        <v>12.5</v>
      </c>
      <c r="R10" s="2">
        <f t="shared" si="8"/>
        <v>56.905250000000002</v>
      </c>
      <c r="S10" s="2">
        <f t="shared" si="9"/>
        <v>65.727167808219178</v>
      </c>
      <c r="T10" s="2">
        <f t="shared" si="10"/>
        <v>2037.5422020547944</v>
      </c>
      <c r="U10" s="2">
        <f t="shared" si="12"/>
        <v>25.859417808219177</v>
      </c>
      <c r="V10">
        <v>1.363</v>
      </c>
      <c r="W10">
        <v>3220</v>
      </c>
    </row>
    <row r="11" spans="1:24">
      <c r="A11" s="1">
        <v>40253</v>
      </c>
      <c r="B11">
        <v>11598</v>
      </c>
      <c r="C11">
        <v>10016</v>
      </c>
      <c r="D11" s="2">
        <v>713</v>
      </c>
      <c r="E11" s="2">
        <v>838</v>
      </c>
      <c r="F11" s="2">
        <v>50</v>
      </c>
      <c r="G11">
        <f t="shared" si="14"/>
        <v>1</v>
      </c>
      <c r="H11" s="2">
        <f t="shared" si="15"/>
        <v>33</v>
      </c>
      <c r="I11" s="2">
        <f t="shared" si="1"/>
        <v>33</v>
      </c>
      <c r="J11" s="2">
        <f t="shared" si="2"/>
        <v>44.978999999999999</v>
      </c>
      <c r="K11" s="2">
        <f t="shared" si="3"/>
        <v>1349.37</v>
      </c>
      <c r="L11" s="4">
        <f t="shared" si="4"/>
        <v>23</v>
      </c>
      <c r="M11" s="3">
        <f t="shared" si="13"/>
        <v>16</v>
      </c>
      <c r="N11" s="3">
        <f t="shared" si="5"/>
        <v>1</v>
      </c>
      <c r="O11" s="3">
        <f t="shared" si="11"/>
        <v>2.0625</v>
      </c>
      <c r="P11" s="2">
        <f t="shared" si="6"/>
        <v>41.739130434782609</v>
      </c>
      <c r="Q11" s="4">
        <f t="shared" si="7"/>
        <v>10</v>
      </c>
      <c r="R11" s="2">
        <f t="shared" si="8"/>
        <v>58.608999999999995</v>
      </c>
      <c r="S11" s="2">
        <f t="shared" si="9"/>
        <v>67.430917808219178</v>
      </c>
      <c r="T11" s="2">
        <f t="shared" si="10"/>
        <v>2090.3584520547947</v>
      </c>
      <c r="U11" s="2">
        <f t="shared" si="12"/>
        <v>22.451917808219171</v>
      </c>
      <c r="V11">
        <v>1.363</v>
      </c>
      <c r="W11">
        <v>3220</v>
      </c>
    </row>
    <row r="12" spans="1:24">
      <c r="A12" s="1">
        <v>40255</v>
      </c>
      <c r="B12">
        <v>11644</v>
      </c>
      <c r="C12">
        <v>10043</v>
      </c>
      <c r="D12" s="2">
        <v>761</v>
      </c>
      <c r="E12" s="2">
        <v>860</v>
      </c>
      <c r="F12" s="2">
        <v>53</v>
      </c>
      <c r="G12">
        <f t="shared" si="14"/>
        <v>2</v>
      </c>
      <c r="H12" s="2">
        <f t="shared" si="15"/>
        <v>46</v>
      </c>
      <c r="I12" s="2">
        <f t="shared" si="1"/>
        <v>23</v>
      </c>
      <c r="J12" s="2">
        <f t="shared" si="2"/>
        <v>31.349</v>
      </c>
      <c r="K12" s="2">
        <f t="shared" si="3"/>
        <v>940.47</v>
      </c>
      <c r="L12" s="4">
        <f t="shared" si="4"/>
        <v>24</v>
      </c>
      <c r="M12" s="3">
        <f t="shared" si="13"/>
        <v>11</v>
      </c>
      <c r="N12" s="3">
        <f t="shared" si="5"/>
        <v>1.5</v>
      </c>
      <c r="O12" s="3">
        <f t="shared" si="11"/>
        <v>2.0909090909090908</v>
      </c>
      <c r="P12" s="2">
        <f t="shared" si="6"/>
        <v>27.5</v>
      </c>
      <c r="Q12" s="4">
        <f t="shared" si="7"/>
        <v>13.5</v>
      </c>
      <c r="R12" s="2">
        <f t="shared" si="8"/>
        <v>49.749499999999998</v>
      </c>
      <c r="S12" s="2">
        <f t="shared" si="9"/>
        <v>58.571417808219174</v>
      </c>
      <c r="T12" s="2">
        <f t="shared" si="10"/>
        <v>1815.7139520547944</v>
      </c>
      <c r="U12" s="2">
        <f t="shared" si="12"/>
        <v>27.222417808219177</v>
      </c>
      <c r="V12">
        <v>1.363</v>
      </c>
      <c r="W12">
        <v>3220</v>
      </c>
    </row>
    <row r="13" spans="1:24">
      <c r="A13" s="1">
        <v>40260</v>
      </c>
      <c r="B13">
        <v>11764</v>
      </c>
      <c r="C13">
        <v>10111</v>
      </c>
      <c r="D13" s="2">
        <v>874</v>
      </c>
      <c r="E13" s="2">
        <v>916</v>
      </c>
      <c r="F13" s="2">
        <v>61</v>
      </c>
      <c r="G13">
        <f t="shared" ref="G13:G24" si="16">SUM(A13-A12)</f>
        <v>5</v>
      </c>
      <c r="H13" s="2">
        <f t="shared" ref="H13:H24" si="17">SUM(B13-B12)</f>
        <v>120</v>
      </c>
      <c r="I13" s="2">
        <f t="shared" ref="I13:I24" si="18">SUM(B13-B12)/G13</f>
        <v>24</v>
      </c>
      <c r="J13" s="2">
        <f t="shared" si="2"/>
        <v>32.712000000000003</v>
      </c>
      <c r="K13" s="2">
        <f t="shared" si="3"/>
        <v>981.36000000000013</v>
      </c>
      <c r="L13" s="4">
        <f t="shared" ref="L13:L24" si="19">SUM(D13-D12)/G13</f>
        <v>22.6</v>
      </c>
      <c r="M13" s="3">
        <f t="shared" si="13"/>
        <v>11.2</v>
      </c>
      <c r="N13" s="3">
        <f t="shared" ref="N13:N24" si="20">SUM(F13-F12)/G13</f>
        <v>1.6</v>
      </c>
      <c r="O13" s="3">
        <f t="shared" si="11"/>
        <v>2.1428571428571428</v>
      </c>
      <c r="P13" s="2">
        <f t="shared" ref="P13:P24" si="21">SUM(E13-E12)/(D13-D12)*60</f>
        <v>29.734513274336283</v>
      </c>
      <c r="Q13" s="4">
        <f t="shared" ref="Q13:Q24" si="22">SUM(C13-C12)/G13</f>
        <v>13.6</v>
      </c>
      <c r="R13" s="2">
        <f t="shared" si="8"/>
        <v>51.248800000000003</v>
      </c>
      <c r="S13" s="2">
        <f t="shared" si="9"/>
        <v>60.070717808219179</v>
      </c>
      <c r="T13" s="2">
        <f t="shared" si="10"/>
        <v>1862.1922520547946</v>
      </c>
      <c r="U13" s="2">
        <f t="shared" si="12"/>
        <v>27.358717808219176</v>
      </c>
      <c r="V13">
        <v>1.363</v>
      </c>
      <c r="W13">
        <v>3220</v>
      </c>
    </row>
    <row r="14" spans="1:24">
      <c r="A14" s="1">
        <v>40263</v>
      </c>
      <c r="B14">
        <v>11831</v>
      </c>
      <c r="C14">
        <v>10141</v>
      </c>
      <c r="D14" s="2">
        <v>954</v>
      </c>
      <c r="E14" s="2">
        <v>947</v>
      </c>
      <c r="F14" s="2">
        <v>64</v>
      </c>
      <c r="G14">
        <f t="shared" si="16"/>
        <v>3</v>
      </c>
      <c r="H14" s="2">
        <f t="shared" si="17"/>
        <v>67</v>
      </c>
      <c r="I14" s="2">
        <f t="shared" si="18"/>
        <v>22.333333333333332</v>
      </c>
      <c r="J14" s="2">
        <f t="shared" si="2"/>
        <v>30.440333333333331</v>
      </c>
      <c r="K14" s="2">
        <f t="shared" si="3"/>
        <v>913.20999999999992</v>
      </c>
      <c r="L14" s="4">
        <f t="shared" si="19"/>
        <v>26.666666666666668</v>
      </c>
      <c r="M14" s="3">
        <f t="shared" si="13"/>
        <v>10.333333333333334</v>
      </c>
      <c r="N14" s="3">
        <f t="shared" si="20"/>
        <v>1</v>
      </c>
      <c r="O14" s="3">
        <f t="shared" si="11"/>
        <v>2.161290322580645</v>
      </c>
      <c r="P14" s="2">
        <f t="shared" si="21"/>
        <v>23.25</v>
      </c>
      <c r="Q14" s="4">
        <f t="shared" si="22"/>
        <v>10</v>
      </c>
      <c r="R14" s="2">
        <f t="shared" si="8"/>
        <v>44.07033333333333</v>
      </c>
      <c r="S14" s="2">
        <f t="shared" si="9"/>
        <v>52.892251141552507</v>
      </c>
      <c r="T14" s="2">
        <f t="shared" si="10"/>
        <v>1639.6597853881276</v>
      </c>
      <c r="U14" s="2">
        <f t="shared" si="12"/>
        <v>22.451917808219179</v>
      </c>
      <c r="V14">
        <v>1.363</v>
      </c>
      <c r="W14">
        <v>3220</v>
      </c>
    </row>
    <row r="15" spans="1:24">
      <c r="A15" s="1">
        <v>40265</v>
      </c>
      <c r="B15">
        <v>11902</v>
      </c>
      <c r="C15">
        <v>10167</v>
      </c>
      <c r="D15" s="2">
        <v>996</v>
      </c>
      <c r="E15" s="2">
        <v>978</v>
      </c>
      <c r="F15" s="2">
        <v>67</v>
      </c>
      <c r="G15">
        <f t="shared" si="16"/>
        <v>2</v>
      </c>
      <c r="H15" s="2">
        <f t="shared" si="17"/>
        <v>71</v>
      </c>
      <c r="I15" s="2">
        <f t="shared" si="18"/>
        <v>35.5</v>
      </c>
      <c r="J15" s="2">
        <f t="shared" si="2"/>
        <v>48.386499999999998</v>
      </c>
      <c r="K15" s="2">
        <f t="shared" si="3"/>
        <v>1451.595</v>
      </c>
      <c r="L15" s="4">
        <f t="shared" si="19"/>
        <v>21</v>
      </c>
      <c r="M15" s="3">
        <f t="shared" si="13"/>
        <v>15.5</v>
      </c>
      <c r="N15" s="3">
        <f t="shared" si="20"/>
        <v>1.5</v>
      </c>
      <c r="O15" s="3">
        <f t="shared" si="11"/>
        <v>2.2903225806451615</v>
      </c>
      <c r="P15" s="2">
        <f t="shared" si="21"/>
        <v>44.285714285714292</v>
      </c>
      <c r="Q15" s="4">
        <f t="shared" si="22"/>
        <v>13</v>
      </c>
      <c r="R15" s="2">
        <f t="shared" si="8"/>
        <v>66.105500000000006</v>
      </c>
      <c r="S15" s="2">
        <f t="shared" si="9"/>
        <v>74.92741780821919</v>
      </c>
      <c r="T15" s="2">
        <f t="shared" ref="T15:T24" si="23">SUM(S15)*31</f>
        <v>2322.7499520547949</v>
      </c>
      <c r="U15" s="2">
        <f t="shared" si="12"/>
        <v>26.540917808219184</v>
      </c>
      <c r="V15">
        <v>1.363</v>
      </c>
      <c r="W15">
        <v>3220</v>
      </c>
    </row>
    <row r="16" spans="1:24">
      <c r="A16" s="1">
        <v>40271</v>
      </c>
      <c r="B16">
        <v>12094</v>
      </c>
      <c r="C16">
        <v>10229</v>
      </c>
      <c r="D16" s="2">
        <v>1108</v>
      </c>
      <c r="E16" s="2">
        <v>1064</v>
      </c>
      <c r="F16" s="2">
        <v>74</v>
      </c>
      <c r="G16">
        <f t="shared" si="16"/>
        <v>6</v>
      </c>
      <c r="H16" s="2">
        <f t="shared" si="17"/>
        <v>192</v>
      </c>
      <c r="I16" s="2">
        <f t="shared" si="18"/>
        <v>32</v>
      </c>
      <c r="J16" s="2">
        <f t="shared" si="2"/>
        <v>43.616</v>
      </c>
      <c r="K16" s="2">
        <f t="shared" si="3"/>
        <v>1308.48</v>
      </c>
      <c r="L16" s="4">
        <f t="shared" si="19"/>
        <v>18.666666666666668</v>
      </c>
      <c r="M16" s="3">
        <f t="shared" si="13"/>
        <v>14.333333333333334</v>
      </c>
      <c r="N16" s="3">
        <f t="shared" si="20"/>
        <v>1.1666666666666667</v>
      </c>
      <c r="O16" s="3">
        <f t="shared" si="11"/>
        <v>2.2325581395348837</v>
      </c>
      <c r="P16" s="2">
        <f t="shared" si="21"/>
        <v>46.071428571428577</v>
      </c>
      <c r="Q16" s="4">
        <f t="shared" si="22"/>
        <v>10.333333333333334</v>
      </c>
      <c r="R16" s="2">
        <f t="shared" si="8"/>
        <v>57.700333333333333</v>
      </c>
      <c r="S16" s="2">
        <f t="shared" si="9"/>
        <v>66.522251141552516</v>
      </c>
      <c r="T16" s="2">
        <f t="shared" si="23"/>
        <v>2062.1897853881278</v>
      </c>
      <c r="U16" s="2">
        <f t="shared" si="12"/>
        <v>22.906251141552509</v>
      </c>
      <c r="V16">
        <v>1.363</v>
      </c>
      <c r="W16">
        <v>3220</v>
      </c>
    </row>
    <row r="17" spans="1:24">
      <c r="A17" s="1">
        <v>40272</v>
      </c>
      <c r="B17">
        <v>12112</v>
      </c>
      <c r="C17">
        <v>10236</v>
      </c>
      <c r="D17" s="2">
        <v>1129</v>
      </c>
      <c r="E17" s="2">
        <v>1072</v>
      </c>
      <c r="F17" s="2">
        <v>75</v>
      </c>
      <c r="G17">
        <f t="shared" si="16"/>
        <v>1</v>
      </c>
      <c r="H17" s="2">
        <f t="shared" si="17"/>
        <v>18</v>
      </c>
      <c r="I17" s="2">
        <f t="shared" si="18"/>
        <v>18</v>
      </c>
      <c r="J17" s="2">
        <f t="shared" si="2"/>
        <v>24.533999999999999</v>
      </c>
      <c r="K17" s="2">
        <f t="shared" si="3"/>
        <v>736.02</v>
      </c>
      <c r="L17" s="4">
        <f t="shared" si="19"/>
        <v>21</v>
      </c>
      <c r="M17" s="3">
        <f t="shared" si="13"/>
        <v>8</v>
      </c>
      <c r="N17" s="3">
        <f t="shared" si="20"/>
        <v>1</v>
      </c>
      <c r="O17" s="3">
        <f t="shared" si="11"/>
        <v>2.25</v>
      </c>
      <c r="P17" s="2">
        <f t="shared" si="21"/>
        <v>22.857142857142854</v>
      </c>
      <c r="Q17" s="4">
        <f t="shared" si="22"/>
        <v>7</v>
      </c>
      <c r="R17" s="2">
        <f t="shared" si="8"/>
        <v>34.075000000000003</v>
      </c>
      <c r="S17" s="2">
        <f t="shared" si="9"/>
        <v>42.896917808219179</v>
      </c>
      <c r="T17" s="2">
        <f t="shared" si="23"/>
        <v>1329.8044520547946</v>
      </c>
      <c r="U17" s="2">
        <f t="shared" si="12"/>
        <v>18.36291780821918</v>
      </c>
      <c r="V17">
        <v>1.363</v>
      </c>
      <c r="W17">
        <v>3220</v>
      </c>
    </row>
    <row r="18" spans="1:24">
      <c r="A18" s="1">
        <v>40274</v>
      </c>
      <c r="B18">
        <v>12155</v>
      </c>
      <c r="C18">
        <v>10258</v>
      </c>
      <c r="D18" s="2">
        <v>1168</v>
      </c>
      <c r="E18" s="2">
        <v>1092</v>
      </c>
      <c r="F18" s="2">
        <v>76</v>
      </c>
      <c r="G18">
        <f t="shared" si="16"/>
        <v>2</v>
      </c>
      <c r="H18" s="2">
        <f t="shared" si="17"/>
        <v>43</v>
      </c>
      <c r="I18" s="2">
        <f t="shared" si="18"/>
        <v>21.5</v>
      </c>
      <c r="J18" s="2">
        <f t="shared" si="2"/>
        <v>29.304500000000001</v>
      </c>
      <c r="K18" s="2">
        <f t="shared" si="3"/>
        <v>879.13499999999999</v>
      </c>
      <c r="L18" s="4">
        <f t="shared" si="19"/>
        <v>19.5</v>
      </c>
      <c r="M18" s="3">
        <f t="shared" si="13"/>
        <v>10</v>
      </c>
      <c r="N18" s="3">
        <f t="shared" si="20"/>
        <v>0.5</v>
      </c>
      <c r="O18" s="3">
        <f t="shared" si="11"/>
        <v>2.15</v>
      </c>
      <c r="P18" s="2">
        <f t="shared" si="21"/>
        <v>30.769230769230766</v>
      </c>
      <c r="Q18" s="4">
        <f t="shared" si="22"/>
        <v>11</v>
      </c>
      <c r="R18" s="2">
        <f t="shared" si="8"/>
        <v>44.297499999999999</v>
      </c>
      <c r="S18" s="2">
        <f t="shared" si="9"/>
        <v>53.119417808219175</v>
      </c>
      <c r="T18" s="2">
        <f t="shared" si="23"/>
        <v>1646.7019520547944</v>
      </c>
      <c r="U18" s="2">
        <f t="shared" si="12"/>
        <v>23.814917808219178</v>
      </c>
      <c r="V18">
        <v>1.363</v>
      </c>
      <c r="W18">
        <v>3220</v>
      </c>
    </row>
    <row r="19" spans="1:24">
      <c r="A19" s="1">
        <v>40275</v>
      </c>
      <c r="B19">
        <v>12174</v>
      </c>
      <c r="C19">
        <v>10286</v>
      </c>
      <c r="D19" s="2">
        <v>1189</v>
      </c>
      <c r="E19" s="2">
        <v>1100</v>
      </c>
      <c r="F19" s="2">
        <v>77</v>
      </c>
      <c r="G19">
        <f t="shared" si="16"/>
        <v>1</v>
      </c>
      <c r="H19" s="2">
        <f t="shared" si="17"/>
        <v>19</v>
      </c>
      <c r="I19" s="2">
        <f t="shared" si="18"/>
        <v>19</v>
      </c>
      <c r="J19" s="2">
        <f t="shared" si="2"/>
        <v>25.896999999999998</v>
      </c>
      <c r="K19" s="2">
        <f t="shared" si="3"/>
        <v>776.91</v>
      </c>
      <c r="L19" s="4">
        <f t="shared" si="19"/>
        <v>21</v>
      </c>
      <c r="M19" s="3">
        <f t="shared" si="13"/>
        <v>8</v>
      </c>
      <c r="N19" s="3">
        <f t="shared" si="20"/>
        <v>1</v>
      </c>
      <c r="O19" s="3">
        <f t="shared" si="11"/>
        <v>2.375</v>
      </c>
      <c r="P19" s="2">
        <f t="shared" si="21"/>
        <v>22.857142857142854</v>
      </c>
      <c r="Q19" s="4">
        <f t="shared" si="22"/>
        <v>28</v>
      </c>
      <c r="R19" s="2">
        <f t="shared" ref="R19:R41" si="24">SUM(Q19*V19)</f>
        <v>38.164000000000001</v>
      </c>
      <c r="S19" s="2">
        <f t="shared" si="9"/>
        <v>46.985917808219178</v>
      </c>
      <c r="T19" s="2">
        <f t="shared" si="23"/>
        <v>1456.5634520547944</v>
      </c>
      <c r="U19" s="2">
        <f t="shared" si="12"/>
        <v>21.088917808219179</v>
      </c>
      <c r="V19">
        <v>1.363</v>
      </c>
      <c r="W19">
        <v>3220</v>
      </c>
      <c r="X19" t="s">
        <v>23</v>
      </c>
    </row>
    <row r="20" spans="1:24">
      <c r="A20" s="1">
        <v>40277</v>
      </c>
      <c r="B20">
        <v>12213</v>
      </c>
      <c r="C20">
        <v>10346</v>
      </c>
      <c r="D20" s="2">
        <v>1231</v>
      </c>
      <c r="E20" s="2">
        <v>1118</v>
      </c>
      <c r="F20" s="2">
        <v>79</v>
      </c>
      <c r="G20">
        <f t="shared" si="16"/>
        <v>2</v>
      </c>
      <c r="H20" s="2">
        <f t="shared" si="17"/>
        <v>39</v>
      </c>
      <c r="I20" s="2">
        <f t="shared" si="18"/>
        <v>19.5</v>
      </c>
      <c r="J20" s="2">
        <f t="shared" si="2"/>
        <v>26.578499999999998</v>
      </c>
      <c r="K20" s="2">
        <f t="shared" si="3"/>
        <v>797.3549999999999</v>
      </c>
      <c r="L20" s="4">
        <f t="shared" si="19"/>
        <v>21</v>
      </c>
      <c r="M20" s="3">
        <f t="shared" si="13"/>
        <v>9</v>
      </c>
      <c r="N20" s="3">
        <f t="shared" si="20"/>
        <v>1</v>
      </c>
      <c r="O20" s="3">
        <f t="shared" si="11"/>
        <v>2.1666666666666665</v>
      </c>
      <c r="P20" s="2">
        <f t="shared" si="21"/>
        <v>25.714285714285712</v>
      </c>
      <c r="Q20" s="4">
        <f t="shared" si="22"/>
        <v>30</v>
      </c>
      <c r="R20" s="2">
        <f t="shared" si="24"/>
        <v>40.89</v>
      </c>
      <c r="S20" s="2">
        <f t="shared" si="9"/>
        <v>49.711917808219177</v>
      </c>
      <c r="T20" s="2">
        <f t="shared" si="23"/>
        <v>1541.0694520547945</v>
      </c>
      <c r="U20" s="2">
        <f t="shared" si="12"/>
        <v>23.133417808219178</v>
      </c>
      <c r="V20">
        <v>1.363</v>
      </c>
      <c r="W20">
        <v>3220</v>
      </c>
      <c r="X20" t="s">
        <v>24</v>
      </c>
    </row>
    <row r="21" spans="1:24">
      <c r="A21" s="1">
        <v>40279</v>
      </c>
      <c r="B21">
        <v>12251</v>
      </c>
      <c r="C21">
        <v>10404</v>
      </c>
      <c r="D21" s="2">
        <v>1270</v>
      </c>
      <c r="E21" s="2">
        <v>1135</v>
      </c>
      <c r="F21" s="2">
        <v>80</v>
      </c>
      <c r="G21">
        <f t="shared" si="16"/>
        <v>2</v>
      </c>
      <c r="H21" s="2">
        <f t="shared" si="17"/>
        <v>38</v>
      </c>
      <c r="I21" s="2">
        <f t="shared" si="18"/>
        <v>19</v>
      </c>
      <c r="J21" s="2">
        <f t="shared" si="2"/>
        <v>25.896999999999998</v>
      </c>
      <c r="K21" s="2">
        <f t="shared" si="3"/>
        <v>776.91</v>
      </c>
      <c r="L21" s="4">
        <f t="shared" si="19"/>
        <v>19.5</v>
      </c>
      <c r="M21" s="3">
        <f t="shared" si="13"/>
        <v>8.5</v>
      </c>
      <c r="N21" s="3">
        <f t="shared" si="20"/>
        <v>0.5</v>
      </c>
      <c r="O21" s="3">
        <f t="shared" si="11"/>
        <v>2.2352941176470589</v>
      </c>
      <c r="P21" s="2">
        <f t="shared" si="21"/>
        <v>26.153846153846153</v>
      </c>
      <c r="Q21" s="4">
        <f t="shared" si="22"/>
        <v>29</v>
      </c>
      <c r="R21" s="2">
        <f t="shared" si="24"/>
        <v>39.527000000000001</v>
      </c>
      <c r="S21" s="2">
        <f t="shared" si="9"/>
        <v>48.348917808219177</v>
      </c>
      <c r="T21" s="2">
        <f t="shared" si="23"/>
        <v>1498.8164520547946</v>
      </c>
      <c r="U21" s="2">
        <f t="shared" si="12"/>
        <v>22.451917808219179</v>
      </c>
      <c r="V21">
        <v>1.363</v>
      </c>
      <c r="W21">
        <v>3220</v>
      </c>
    </row>
    <row r="22" spans="1:24">
      <c r="A22" s="1">
        <v>40281</v>
      </c>
      <c r="B22">
        <v>12289</v>
      </c>
      <c r="C22">
        <v>10462</v>
      </c>
      <c r="D22" s="2">
        <v>1313</v>
      </c>
      <c r="E22" s="2">
        <v>1152</v>
      </c>
      <c r="F22" s="2">
        <v>83</v>
      </c>
      <c r="G22">
        <f t="shared" si="16"/>
        <v>2</v>
      </c>
      <c r="H22" s="2">
        <f t="shared" si="17"/>
        <v>38</v>
      </c>
      <c r="I22" s="2">
        <f t="shared" si="18"/>
        <v>19</v>
      </c>
      <c r="J22" s="2">
        <f t="shared" si="2"/>
        <v>25.896999999999998</v>
      </c>
      <c r="K22" s="2">
        <f t="shared" si="3"/>
        <v>776.91</v>
      </c>
      <c r="L22" s="4">
        <f t="shared" si="19"/>
        <v>21.5</v>
      </c>
      <c r="M22" s="3">
        <f t="shared" si="13"/>
        <v>8.5</v>
      </c>
      <c r="N22" s="3">
        <f t="shared" si="20"/>
        <v>1.5</v>
      </c>
      <c r="O22" s="3">
        <f t="shared" si="11"/>
        <v>2.2352941176470589</v>
      </c>
      <c r="P22" s="2">
        <f t="shared" si="21"/>
        <v>23.720930232558139</v>
      </c>
      <c r="Q22" s="4">
        <f t="shared" si="22"/>
        <v>29</v>
      </c>
      <c r="R22" s="2">
        <f t="shared" si="24"/>
        <v>39.527000000000001</v>
      </c>
      <c r="S22" s="2">
        <f t="shared" si="9"/>
        <v>48.348917808219177</v>
      </c>
      <c r="T22" s="2">
        <f t="shared" si="23"/>
        <v>1498.8164520547946</v>
      </c>
      <c r="U22" s="2">
        <f t="shared" si="12"/>
        <v>22.451917808219179</v>
      </c>
      <c r="V22">
        <v>1.363</v>
      </c>
      <c r="W22">
        <v>3220</v>
      </c>
    </row>
    <row r="23" spans="1:24">
      <c r="A23" s="1">
        <v>40286</v>
      </c>
      <c r="B23">
        <v>12382</v>
      </c>
      <c r="C23">
        <v>10615</v>
      </c>
      <c r="D23" s="2">
        <v>1414</v>
      </c>
      <c r="E23" s="2">
        <v>1195</v>
      </c>
      <c r="F23" s="2">
        <v>89</v>
      </c>
      <c r="G23">
        <f t="shared" si="16"/>
        <v>5</v>
      </c>
      <c r="H23" s="2">
        <f t="shared" si="17"/>
        <v>93</v>
      </c>
      <c r="I23" s="2">
        <f t="shared" si="18"/>
        <v>18.600000000000001</v>
      </c>
      <c r="J23" s="2">
        <f t="shared" si="2"/>
        <v>25.351800000000001</v>
      </c>
      <c r="K23" s="2">
        <f t="shared" si="3"/>
        <v>760.55399999999997</v>
      </c>
      <c r="L23" s="4">
        <f t="shared" si="19"/>
        <v>20.2</v>
      </c>
      <c r="M23" s="3">
        <f t="shared" si="13"/>
        <v>8.6</v>
      </c>
      <c r="N23" s="3">
        <f t="shared" si="20"/>
        <v>1.2</v>
      </c>
      <c r="O23" s="3">
        <f t="shared" si="11"/>
        <v>2.1627906976744184</v>
      </c>
      <c r="P23" s="2">
        <f t="shared" si="21"/>
        <v>25.544554455445542</v>
      </c>
      <c r="Q23" s="4">
        <f t="shared" si="22"/>
        <v>30.6</v>
      </c>
      <c r="R23" s="2">
        <f t="shared" si="24"/>
        <v>41.707799999999999</v>
      </c>
      <c r="S23" s="2">
        <f t="shared" si="9"/>
        <v>50.529717808219175</v>
      </c>
      <c r="T23" s="2">
        <f t="shared" si="23"/>
        <v>1566.4212520547944</v>
      </c>
      <c r="U23" s="2">
        <f t="shared" si="12"/>
        <v>25.177917808219178</v>
      </c>
      <c r="V23">
        <v>1.363</v>
      </c>
      <c r="W23">
        <v>3220</v>
      </c>
    </row>
    <row r="24" spans="1:24">
      <c r="A24" s="1">
        <v>40287</v>
      </c>
      <c r="B24">
        <v>12405</v>
      </c>
      <c r="C24">
        <v>10648</v>
      </c>
      <c r="D24" s="2">
        <v>1437</v>
      </c>
      <c r="E24" s="2">
        <v>1206</v>
      </c>
      <c r="F24" s="2">
        <v>91</v>
      </c>
      <c r="G24">
        <f t="shared" si="16"/>
        <v>1</v>
      </c>
      <c r="H24" s="2">
        <f t="shared" si="17"/>
        <v>23</v>
      </c>
      <c r="I24" s="2">
        <f t="shared" si="18"/>
        <v>23</v>
      </c>
      <c r="J24" s="2">
        <f t="shared" si="2"/>
        <v>31.349</v>
      </c>
      <c r="K24" s="2">
        <f t="shared" si="3"/>
        <v>940.47</v>
      </c>
      <c r="L24" s="4">
        <f t="shared" si="19"/>
        <v>23</v>
      </c>
      <c r="M24" s="3">
        <f t="shared" si="13"/>
        <v>11</v>
      </c>
      <c r="N24" s="3">
        <f t="shared" si="20"/>
        <v>2</v>
      </c>
      <c r="O24" s="3">
        <f t="shared" si="11"/>
        <v>2.0909090909090908</v>
      </c>
      <c r="P24" s="2">
        <f t="shared" si="21"/>
        <v>28.695652173913043</v>
      </c>
      <c r="Q24" s="4">
        <f t="shared" si="22"/>
        <v>33</v>
      </c>
      <c r="R24" s="2">
        <f t="shared" si="24"/>
        <v>44.978999999999999</v>
      </c>
      <c r="S24" s="2">
        <f t="shared" si="9"/>
        <v>53.800917808219175</v>
      </c>
      <c r="T24" s="2">
        <f t="shared" si="23"/>
        <v>1667.8284520547945</v>
      </c>
      <c r="U24" s="2">
        <f t="shared" si="12"/>
        <v>22.451917808219179</v>
      </c>
      <c r="V24">
        <v>1.363</v>
      </c>
      <c r="W24">
        <v>3220</v>
      </c>
      <c r="X24" t="s">
        <v>25</v>
      </c>
    </row>
    <row r="25" spans="1:24">
      <c r="A25" s="1">
        <v>40288</v>
      </c>
      <c r="B25">
        <v>12426</v>
      </c>
      <c r="C25">
        <v>10676</v>
      </c>
      <c r="D25" s="2">
        <v>1460</v>
      </c>
      <c r="E25" s="2">
        <v>1216</v>
      </c>
      <c r="F25" s="2">
        <v>91</v>
      </c>
      <c r="G25">
        <f t="shared" ref="G25" si="25">SUM(A25-A24)</f>
        <v>1</v>
      </c>
      <c r="H25" s="2">
        <f t="shared" ref="H25" si="26">SUM(B25-B24)</f>
        <v>21</v>
      </c>
      <c r="I25" s="2">
        <f t="shared" ref="I25" si="27">SUM(B25-B24)/G25</f>
        <v>21</v>
      </c>
      <c r="J25" s="2">
        <f t="shared" si="2"/>
        <v>28.623000000000001</v>
      </c>
      <c r="K25" s="2">
        <f t="shared" ref="K25" si="28">SUM((J25)*30)</f>
        <v>858.69</v>
      </c>
      <c r="L25" s="4">
        <f t="shared" ref="L25" si="29">SUM(D25-D24)/G25</f>
        <v>23</v>
      </c>
      <c r="M25" s="3">
        <f t="shared" si="13"/>
        <v>10</v>
      </c>
      <c r="N25" s="3">
        <f t="shared" ref="N25" si="30">SUM(F25-F24)/G25</f>
        <v>0</v>
      </c>
      <c r="O25" s="3">
        <f t="shared" si="11"/>
        <v>2.1</v>
      </c>
      <c r="P25" s="2">
        <f t="shared" ref="P25" si="31">SUM(E25-E24)/(D25-D24)*60</f>
        <v>26.086956521739129</v>
      </c>
      <c r="Q25" s="4">
        <f t="shared" ref="Q25" si="32">SUM(C25-C24)/G25</f>
        <v>28</v>
      </c>
      <c r="R25" s="2">
        <f t="shared" si="24"/>
        <v>38.164000000000001</v>
      </c>
      <c r="S25" s="2">
        <f t="shared" si="9"/>
        <v>46.985917808219178</v>
      </c>
      <c r="T25" s="2">
        <f t="shared" ref="T25" si="33">SUM(S25)*31</f>
        <v>1456.5634520547944</v>
      </c>
      <c r="U25" s="2">
        <f t="shared" si="12"/>
        <v>18.36291780821918</v>
      </c>
      <c r="V25">
        <v>1.363</v>
      </c>
      <c r="W25">
        <v>3220</v>
      </c>
    </row>
    <row r="26" spans="1:24">
      <c r="A26" s="1">
        <v>40296</v>
      </c>
      <c r="B26">
        <v>12573</v>
      </c>
      <c r="C26">
        <v>10912</v>
      </c>
      <c r="D26" s="2">
        <v>1648</v>
      </c>
      <c r="E26" s="2">
        <v>1282</v>
      </c>
      <c r="F26" s="2">
        <v>101</v>
      </c>
      <c r="G26">
        <f t="shared" ref="G26:G32" si="34">SUM(A26-A25)</f>
        <v>8</v>
      </c>
      <c r="H26" s="2">
        <f t="shared" ref="H26:H28" si="35">SUM(B26-B25)</f>
        <v>147</v>
      </c>
      <c r="I26" s="2">
        <f t="shared" ref="I26:I31" si="36">SUM(B26-B25)/G26</f>
        <v>18.375</v>
      </c>
      <c r="J26" s="2">
        <f t="shared" si="2"/>
        <v>25.045124999999999</v>
      </c>
      <c r="K26" s="2">
        <f t="shared" ref="K26:K31" si="37">SUM((J26)*30)</f>
        <v>751.35374999999999</v>
      </c>
      <c r="L26" s="4">
        <f t="shared" ref="L26:L31" si="38">SUM(D26-D25)/G26</f>
        <v>23.5</v>
      </c>
      <c r="M26" s="3">
        <f t="shared" si="13"/>
        <v>8.25</v>
      </c>
      <c r="N26" s="3">
        <f t="shared" ref="N26:N31" si="39">SUM(F26-F25)/G26</f>
        <v>1.25</v>
      </c>
      <c r="O26" s="3">
        <f t="shared" si="11"/>
        <v>2.2272727272727271</v>
      </c>
      <c r="P26" s="2">
        <f t="shared" ref="P26:P31" si="40">SUM(E26-E25)/(D26-D25)*60</f>
        <v>21.063829787234042</v>
      </c>
      <c r="Q26" s="4">
        <f t="shared" ref="Q26" si="41">SUM(C26-C25)/G26</f>
        <v>29.5</v>
      </c>
      <c r="R26" s="2">
        <f t="shared" si="24"/>
        <v>40.208500000000001</v>
      </c>
      <c r="S26" s="2">
        <f t="shared" si="9"/>
        <v>49.030417808219177</v>
      </c>
      <c r="T26" s="2">
        <f t="shared" ref="T26:T31" si="42">SUM(S26)*31</f>
        <v>1519.9429520547944</v>
      </c>
      <c r="U26" s="2">
        <f t="shared" si="12"/>
        <v>23.985292808219178</v>
      </c>
      <c r="V26">
        <v>1.363</v>
      </c>
      <c r="W26">
        <v>3220</v>
      </c>
      <c r="X26" t="s">
        <v>24</v>
      </c>
    </row>
    <row r="27" spans="1:24">
      <c r="A27" s="1">
        <v>40300</v>
      </c>
      <c r="B27">
        <v>12610</v>
      </c>
      <c r="C27">
        <v>10976</v>
      </c>
      <c r="D27" s="2">
        <v>1735</v>
      </c>
      <c r="E27" s="2">
        <v>1299</v>
      </c>
      <c r="F27" s="2">
        <v>104</v>
      </c>
      <c r="G27">
        <f t="shared" si="34"/>
        <v>4</v>
      </c>
      <c r="H27" s="2">
        <f t="shared" si="35"/>
        <v>37</v>
      </c>
      <c r="I27" s="2">
        <f t="shared" si="36"/>
        <v>9.25</v>
      </c>
      <c r="J27" s="2">
        <f t="shared" si="2"/>
        <v>12.607749999999999</v>
      </c>
      <c r="K27" s="2">
        <f t="shared" si="37"/>
        <v>378.23249999999996</v>
      </c>
      <c r="L27" s="4">
        <f t="shared" si="38"/>
        <v>21.75</v>
      </c>
      <c r="M27" s="3">
        <f t="shared" si="13"/>
        <v>4.25</v>
      </c>
      <c r="N27" s="3">
        <f t="shared" si="39"/>
        <v>0.75</v>
      </c>
      <c r="O27" s="3">
        <f t="shared" si="11"/>
        <v>2.1764705882352939</v>
      </c>
      <c r="P27" s="2">
        <f t="shared" si="40"/>
        <v>11.724137931034484</v>
      </c>
      <c r="Q27" s="4">
        <f t="shared" ref="Q27:Q32" si="43">SUM(C27-C26)/G27</f>
        <v>16</v>
      </c>
      <c r="R27" s="2">
        <f t="shared" si="24"/>
        <v>21.808</v>
      </c>
      <c r="S27" s="2">
        <f t="shared" si="9"/>
        <v>30.629917808219176</v>
      </c>
      <c r="T27" s="2">
        <f t="shared" si="42"/>
        <v>949.52745205479448</v>
      </c>
      <c r="U27" s="2">
        <f t="shared" si="12"/>
        <v>18.02216780821918</v>
      </c>
      <c r="V27">
        <v>1.363</v>
      </c>
      <c r="W27">
        <v>3220</v>
      </c>
    </row>
    <row r="28" spans="1:24">
      <c r="A28" s="1">
        <v>40308</v>
      </c>
      <c r="B28">
        <v>12704</v>
      </c>
      <c r="C28">
        <v>11146</v>
      </c>
      <c r="D28" s="2">
        <v>1900</v>
      </c>
      <c r="E28" s="2">
        <v>1343</v>
      </c>
      <c r="F28" s="2">
        <v>113</v>
      </c>
      <c r="G28">
        <f t="shared" si="34"/>
        <v>8</v>
      </c>
      <c r="H28" s="2">
        <f t="shared" si="35"/>
        <v>94</v>
      </c>
      <c r="I28" s="2">
        <f t="shared" si="36"/>
        <v>11.75</v>
      </c>
      <c r="J28" s="2">
        <f t="shared" si="2"/>
        <v>16.015249999999998</v>
      </c>
      <c r="K28" s="2">
        <f t="shared" si="37"/>
        <v>480.45749999999992</v>
      </c>
      <c r="L28" s="4">
        <f t="shared" si="38"/>
        <v>20.625</v>
      </c>
      <c r="M28" s="3">
        <f t="shared" si="13"/>
        <v>5.5</v>
      </c>
      <c r="N28" s="3">
        <f t="shared" si="39"/>
        <v>1.125</v>
      </c>
      <c r="O28" s="3">
        <f t="shared" si="11"/>
        <v>2.1363636363636362</v>
      </c>
      <c r="P28" s="2">
        <f t="shared" si="40"/>
        <v>16</v>
      </c>
      <c r="Q28" s="4">
        <f t="shared" si="43"/>
        <v>21.25</v>
      </c>
      <c r="R28" s="2">
        <f t="shared" si="24"/>
        <v>28.963750000000001</v>
      </c>
      <c r="S28" s="2">
        <f t="shared" si="9"/>
        <v>37.785667808219181</v>
      </c>
      <c r="T28" s="2">
        <f t="shared" si="42"/>
        <v>1171.3557020547946</v>
      </c>
      <c r="U28" s="2">
        <f t="shared" si="12"/>
        <v>21.770417808219179</v>
      </c>
      <c r="V28">
        <v>1.363</v>
      </c>
      <c r="W28">
        <v>3220</v>
      </c>
    </row>
    <row r="29" spans="1:24">
      <c r="A29" s="1">
        <v>40318</v>
      </c>
      <c r="B29">
        <v>12787</v>
      </c>
      <c r="C29">
        <v>11375</v>
      </c>
      <c r="D29" s="2">
        <v>2021</v>
      </c>
      <c r="E29" s="2">
        <v>1379</v>
      </c>
      <c r="F29" s="2">
        <v>126</v>
      </c>
      <c r="G29">
        <f t="shared" si="34"/>
        <v>10</v>
      </c>
      <c r="H29">
        <f t="shared" ref="H29:H31" si="44">SUM(B29-B28)</f>
        <v>83</v>
      </c>
      <c r="I29" s="2">
        <f t="shared" si="36"/>
        <v>8.3000000000000007</v>
      </c>
      <c r="J29" s="2">
        <f t="shared" si="2"/>
        <v>11.312900000000001</v>
      </c>
      <c r="K29" s="2">
        <f t="shared" si="37"/>
        <v>339.387</v>
      </c>
      <c r="L29" s="4">
        <f t="shared" si="38"/>
        <v>12.1</v>
      </c>
      <c r="M29" s="3">
        <f t="shared" si="13"/>
        <v>3.6</v>
      </c>
      <c r="N29" s="3">
        <f t="shared" si="39"/>
        <v>1.3</v>
      </c>
      <c r="O29" s="3">
        <f t="shared" si="11"/>
        <v>2.3055555555555554</v>
      </c>
      <c r="P29" s="2">
        <f t="shared" si="40"/>
        <v>17.851239669421489</v>
      </c>
      <c r="Q29" s="4">
        <f t="shared" si="43"/>
        <v>22.9</v>
      </c>
      <c r="R29" s="2">
        <f t="shared" si="24"/>
        <v>31.212699999999998</v>
      </c>
      <c r="S29" s="2">
        <f t="shared" si="9"/>
        <v>40.034617808219174</v>
      </c>
      <c r="T29" s="2">
        <f t="shared" si="42"/>
        <v>1241.0731520547945</v>
      </c>
      <c r="U29" s="2">
        <f t="shared" si="12"/>
        <v>28.721717808219175</v>
      </c>
      <c r="V29">
        <v>1.363</v>
      </c>
      <c r="W29">
        <v>3220</v>
      </c>
    </row>
    <row r="30" spans="1:24">
      <c r="A30" s="1">
        <v>40319</v>
      </c>
      <c r="B30">
        <v>12790</v>
      </c>
      <c r="C30">
        <v>11384</v>
      </c>
      <c r="D30" s="2">
        <v>2026</v>
      </c>
      <c r="E30" s="2">
        <v>1380</v>
      </c>
      <c r="F30" s="2">
        <v>126</v>
      </c>
      <c r="G30">
        <f t="shared" si="34"/>
        <v>1</v>
      </c>
      <c r="H30">
        <f t="shared" si="44"/>
        <v>3</v>
      </c>
      <c r="I30" s="2">
        <f t="shared" si="36"/>
        <v>3</v>
      </c>
      <c r="J30" s="2">
        <f t="shared" si="2"/>
        <v>4.0890000000000004</v>
      </c>
      <c r="K30" s="2">
        <f t="shared" si="37"/>
        <v>122.67000000000002</v>
      </c>
      <c r="L30" s="4">
        <f t="shared" si="38"/>
        <v>5</v>
      </c>
      <c r="M30" s="3">
        <f t="shared" si="13"/>
        <v>1</v>
      </c>
      <c r="N30" s="3">
        <f t="shared" si="39"/>
        <v>0</v>
      </c>
      <c r="O30" s="3">
        <f t="shared" si="11"/>
        <v>3</v>
      </c>
      <c r="P30" s="2">
        <f t="shared" si="40"/>
        <v>12</v>
      </c>
      <c r="Q30" s="4">
        <f t="shared" si="43"/>
        <v>9</v>
      </c>
      <c r="R30" s="2">
        <f t="shared" si="24"/>
        <v>12.266999999999999</v>
      </c>
      <c r="S30" s="2">
        <f t="shared" si="9"/>
        <v>21.088917808219179</v>
      </c>
      <c r="T30" s="2">
        <f t="shared" si="42"/>
        <v>653.75645205479452</v>
      </c>
      <c r="U30" s="2">
        <f t="shared" si="12"/>
        <v>16.999917808219177</v>
      </c>
      <c r="V30">
        <v>1.363</v>
      </c>
      <c r="W30">
        <v>3220</v>
      </c>
    </row>
    <row r="31" spans="1:24">
      <c r="A31" s="1">
        <v>40321</v>
      </c>
      <c r="B31">
        <v>12798</v>
      </c>
      <c r="C31">
        <v>11419</v>
      </c>
      <c r="D31" s="2">
        <v>2039</v>
      </c>
      <c r="E31" s="2">
        <v>1383</v>
      </c>
      <c r="F31" s="2">
        <v>128</v>
      </c>
      <c r="G31">
        <f t="shared" si="34"/>
        <v>2</v>
      </c>
      <c r="H31">
        <f t="shared" si="44"/>
        <v>8</v>
      </c>
      <c r="I31" s="2">
        <f t="shared" si="36"/>
        <v>4</v>
      </c>
      <c r="J31" s="2">
        <f t="shared" si="2"/>
        <v>5.452</v>
      </c>
      <c r="K31" s="2">
        <f t="shared" si="37"/>
        <v>163.56</v>
      </c>
      <c r="L31" s="4">
        <f t="shared" si="38"/>
        <v>6.5</v>
      </c>
      <c r="M31" s="3">
        <f t="shared" si="13"/>
        <v>1.5</v>
      </c>
      <c r="N31" s="3">
        <f t="shared" si="39"/>
        <v>1</v>
      </c>
      <c r="O31" s="3">
        <f t="shared" si="11"/>
        <v>2.6666666666666665</v>
      </c>
      <c r="P31" s="2">
        <f t="shared" si="40"/>
        <v>13.846153846153847</v>
      </c>
      <c r="Q31" s="4">
        <f t="shared" si="43"/>
        <v>17.5</v>
      </c>
      <c r="R31" s="2">
        <f t="shared" si="24"/>
        <v>23.852499999999999</v>
      </c>
      <c r="S31" s="2">
        <f t="shared" si="9"/>
        <v>32.674417808219175</v>
      </c>
      <c r="T31" s="2">
        <f t="shared" si="42"/>
        <v>1012.9069520547944</v>
      </c>
      <c r="U31" s="2">
        <f t="shared" si="12"/>
        <v>27.222417808219177</v>
      </c>
      <c r="V31">
        <v>1.363</v>
      </c>
      <c r="W31">
        <v>3220</v>
      </c>
    </row>
    <row r="32" spans="1:24">
      <c r="A32" s="1">
        <v>40335</v>
      </c>
      <c r="B32">
        <v>12887</v>
      </c>
      <c r="C32">
        <v>11653</v>
      </c>
      <c r="D32" s="2">
        <v>2176</v>
      </c>
      <c r="E32" s="2">
        <v>1420</v>
      </c>
      <c r="F32" s="2">
        <v>142</v>
      </c>
      <c r="G32">
        <f t="shared" si="34"/>
        <v>14</v>
      </c>
      <c r="H32">
        <f t="shared" ref="H32" si="45">SUM(B32-B31)</f>
        <v>89</v>
      </c>
      <c r="I32" s="2">
        <f t="shared" ref="I32:I33" si="46">SUM(B32-B31)/G32</f>
        <v>6.3571428571428568</v>
      </c>
      <c r="J32" s="2">
        <f t="shared" si="2"/>
        <v>8.6647857142857134</v>
      </c>
      <c r="K32" s="2">
        <f t="shared" ref="K32" si="47">SUM((J32)*30)</f>
        <v>259.94357142857143</v>
      </c>
      <c r="L32" s="4">
        <f t="shared" ref="L32:L33" si="48">SUM(D32-D31)/G32</f>
        <v>9.7857142857142865</v>
      </c>
      <c r="M32" s="3">
        <f t="shared" si="13"/>
        <v>2.6428571428571428</v>
      </c>
      <c r="N32" s="3">
        <f t="shared" ref="N32" si="49">SUM(F32-F31)/G32</f>
        <v>1</v>
      </c>
      <c r="O32" s="3">
        <f t="shared" si="11"/>
        <v>2.4054054054054053</v>
      </c>
      <c r="P32" s="2">
        <f t="shared" ref="P32" si="50">SUM(E32-E31)/(D32-D31)*60</f>
        <v>16.204379562043798</v>
      </c>
      <c r="Q32" s="4">
        <f t="shared" si="43"/>
        <v>16.714285714285715</v>
      </c>
      <c r="R32" s="2">
        <f t="shared" si="24"/>
        <v>22.781571428571429</v>
      </c>
      <c r="S32" s="2">
        <f t="shared" si="9"/>
        <v>31.603489236790608</v>
      </c>
      <c r="T32" s="2">
        <f t="shared" ref="T32" si="51">SUM(S32)*31</f>
        <v>979.7081663405088</v>
      </c>
      <c r="U32" s="2">
        <f t="shared" si="12"/>
        <v>22.938703522504895</v>
      </c>
      <c r="V32">
        <v>1.363</v>
      </c>
      <c r="W32">
        <v>3220</v>
      </c>
    </row>
    <row r="33" spans="1:24">
      <c r="A33" s="1">
        <v>40355</v>
      </c>
      <c r="B33">
        <v>12991</v>
      </c>
      <c r="C33">
        <v>11975</v>
      </c>
      <c r="D33" s="2">
        <v>2343</v>
      </c>
      <c r="E33" s="2">
        <v>1462</v>
      </c>
      <c r="F33" s="2">
        <v>163</v>
      </c>
      <c r="G33">
        <f t="shared" ref="G33" si="52">SUM(A33-A32)</f>
        <v>20</v>
      </c>
      <c r="H33">
        <f t="shared" ref="H33" si="53">SUM(B33-B32)</f>
        <v>104</v>
      </c>
      <c r="I33" s="2">
        <f t="shared" si="46"/>
        <v>5.2</v>
      </c>
      <c r="J33" s="2">
        <f t="shared" si="2"/>
        <v>7.0876000000000001</v>
      </c>
      <c r="K33" s="2">
        <f t="shared" ref="K33" si="54">SUM((J33)*30)</f>
        <v>212.62800000000001</v>
      </c>
      <c r="L33" s="4">
        <f t="shared" si="48"/>
        <v>8.35</v>
      </c>
      <c r="M33" s="3">
        <f t="shared" si="13"/>
        <v>2.1</v>
      </c>
      <c r="N33" s="3">
        <f t="shared" ref="N33" si="55">SUM(F33-F32)/G33</f>
        <v>1.05</v>
      </c>
      <c r="O33" s="3">
        <f t="shared" si="11"/>
        <v>2.4761904761904763</v>
      </c>
      <c r="P33" s="2">
        <f t="shared" ref="P33" si="56">SUM(E33-E32)/(D33-D32)*60</f>
        <v>15.089820359281436</v>
      </c>
      <c r="Q33" s="4">
        <f t="shared" ref="Q33" si="57">SUM(C33-C32)/G33</f>
        <v>16.100000000000001</v>
      </c>
      <c r="R33" s="2">
        <f t="shared" si="24"/>
        <v>21.944300000000002</v>
      </c>
      <c r="S33" s="2">
        <f t="shared" si="9"/>
        <v>30.766217808219182</v>
      </c>
      <c r="T33" s="2">
        <f t="shared" ref="T33" si="58">SUM(S33)*31</f>
        <v>953.75275205479466</v>
      </c>
      <c r="U33" s="2">
        <f t="shared" si="12"/>
        <v>23.67861780821918</v>
      </c>
      <c r="V33">
        <v>1.363</v>
      </c>
      <c r="W33">
        <v>3220</v>
      </c>
    </row>
    <row r="34" spans="1:24">
      <c r="A34" s="1">
        <v>40368</v>
      </c>
      <c r="B34">
        <v>13025</v>
      </c>
      <c r="C34">
        <v>12151</v>
      </c>
      <c r="D34" s="2">
        <v>2379</v>
      </c>
      <c r="E34" s="2">
        <v>1473</v>
      </c>
      <c r="F34" s="2">
        <v>174</v>
      </c>
      <c r="G34">
        <f t="shared" ref="G34" si="59">SUM(A34-A33)</f>
        <v>13</v>
      </c>
      <c r="H34">
        <f t="shared" ref="H34" si="60">SUM(B34-B33)</f>
        <v>34</v>
      </c>
      <c r="I34" s="2">
        <f t="shared" ref="I34" si="61">SUM(B34-B33)/G34</f>
        <v>2.6153846153846154</v>
      </c>
      <c r="J34" s="2">
        <f t="shared" si="2"/>
        <v>3.5647692307692309</v>
      </c>
      <c r="K34" s="2">
        <f t="shared" ref="K34" si="62">SUM((J34)*30)</f>
        <v>106.94307692307693</v>
      </c>
      <c r="L34" s="4">
        <f t="shared" ref="L34" si="63">SUM(D34-D33)/G34</f>
        <v>2.7692307692307692</v>
      </c>
      <c r="M34" s="3">
        <f t="shared" si="13"/>
        <v>0.84615384615384615</v>
      </c>
      <c r="N34" s="3">
        <f t="shared" ref="N34" si="64">SUM(F34-F33)/G34</f>
        <v>0.84615384615384615</v>
      </c>
      <c r="O34" s="3">
        <f t="shared" si="11"/>
        <v>3.0909090909090908</v>
      </c>
      <c r="P34" s="2">
        <f t="shared" ref="P34" si="65">SUM(E34-E33)/(D34-D33)*60</f>
        <v>18.333333333333336</v>
      </c>
      <c r="Q34" s="4">
        <f t="shared" ref="Q34" si="66">SUM(C34-C33)/G34</f>
        <v>13.538461538461538</v>
      </c>
      <c r="R34" s="2">
        <f t="shared" si="24"/>
        <v>18.452923076923078</v>
      </c>
      <c r="S34" s="2">
        <f t="shared" si="9"/>
        <v>27.274840885142254</v>
      </c>
      <c r="T34" s="2">
        <f t="shared" ref="T34" si="67">SUM(S34)*31</f>
        <v>845.5200674394099</v>
      </c>
      <c r="U34" s="2">
        <f t="shared" si="12"/>
        <v>23.710071654373024</v>
      </c>
      <c r="V34">
        <v>1.363</v>
      </c>
      <c r="W34">
        <v>3220</v>
      </c>
    </row>
    <row r="35" spans="1:24">
      <c r="A35" s="1">
        <v>40373</v>
      </c>
      <c r="B35">
        <v>13039</v>
      </c>
      <c r="C35">
        <v>12243</v>
      </c>
      <c r="D35" s="2">
        <v>2391</v>
      </c>
      <c r="E35" s="2">
        <v>1478</v>
      </c>
      <c r="F35" s="2">
        <v>179</v>
      </c>
      <c r="G35">
        <f t="shared" ref="G35" si="68">SUM(A35-A34)</f>
        <v>5</v>
      </c>
      <c r="H35">
        <f t="shared" ref="H35" si="69">SUM(B35-B34)</f>
        <v>14</v>
      </c>
      <c r="I35" s="2">
        <f t="shared" ref="I35" si="70">SUM(B35-B34)/G35</f>
        <v>2.8</v>
      </c>
      <c r="J35" s="2">
        <f t="shared" si="2"/>
        <v>3.8163999999999998</v>
      </c>
      <c r="K35" s="2">
        <f t="shared" ref="K35" si="71">SUM((J35)*30)</f>
        <v>114.49199999999999</v>
      </c>
      <c r="L35" s="4">
        <f t="shared" ref="L35" si="72">SUM(D35-D34)/G35</f>
        <v>2.4</v>
      </c>
      <c r="M35" s="3">
        <f t="shared" si="13"/>
        <v>1</v>
      </c>
      <c r="N35" s="3">
        <f t="shared" ref="N35" si="73">SUM(F35-F34)/G35</f>
        <v>1</v>
      </c>
      <c r="O35" s="3">
        <f t="shared" si="11"/>
        <v>2.8</v>
      </c>
      <c r="P35" s="2">
        <f t="shared" ref="P35" si="74">SUM(E35-E34)/(D35-D34)*60</f>
        <v>25</v>
      </c>
      <c r="Q35" s="4">
        <f t="shared" ref="Q35" si="75">SUM(C35-C34)/G35</f>
        <v>18.399999999999999</v>
      </c>
      <c r="R35" s="2">
        <f t="shared" si="24"/>
        <v>25.079199999999997</v>
      </c>
      <c r="S35" s="2">
        <f t="shared" si="9"/>
        <v>33.901117808219176</v>
      </c>
      <c r="T35" s="2">
        <f t="shared" ref="T35" si="76">SUM(S35)*31</f>
        <v>1050.9346520547945</v>
      </c>
      <c r="U35" s="2">
        <f t="shared" si="12"/>
        <v>30.084717808219175</v>
      </c>
      <c r="V35">
        <v>1.363</v>
      </c>
      <c r="W35">
        <v>3220</v>
      </c>
    </row>
    <row r="36" spans="1:24">
      <c r="A36" s="1">
        <v>40402</v>
      </c>
      <c r="B36">
        <v>13117</v>
      </c>
      <c r="C36">
        <v>12626</v>
      </c>
      <c r="D36" s="2">
        <v>2465</v>
      </c>
      <c r="E36" s="2">
        <v>1505</v>
      </c>
      <c r="F36" s="2">
        <v>206</v>
      </c>
      <c r="G36">
        <f t="shared" ref="G36:G37" si="77">SUM(A36-A35)</f>
        <v>29</v>
      </c>
      <c r="H36">
        <f t="shared" ref="H36:H37" si="78">SUM(B36-B35)</f>
        <v>78</v>
      </c>
      <c r="I36" s="2">
        <f t="shared" ref="I36:I37" si="79">SUM(B36-B35)/G36</f>
        <v>2.6896551724137931</v>
      </c>
      <c r="J36" s="2">
        <f t="shared" si="2"/>
        <v>3.6434068965517241</v>
      </c>
      <c r="K36" s="2">
        <f t="shared" ref="K36:K37" si="80">SUM((J36)*30)</f>
        <v>109.30220689655172</v>
      </c>
      <c r="L36" s="4">
        <f t="shared" ref="L36:L37" si="81">SUM(D36-D35)/G36</f>
        <v>2.5517241379310347</v>
      </c>
      <c r="M36" s="3">
        <f t="shared" ref="M36:M37" si="82">SUM((E36-E35)/G36)</f>
        <v>0.93103448275862066</v>
      </c>
      <c r="N36" s="3">
        <f t="shared" ref="N36:N37" si="83">SUM(F36-F35)/G36</f>
        <v>0.93103448275862066</v>
      </c>
      <c r="O36" s="3">
        <f t="shared" si="11"/>
        <v>2.8888888888888888</v>
      </c>
      <c r="P36" s="2">
        <f t="shared" ref="P36:P37" si="84">SUM(E36-E35)/(D36-D35)*60</f>
        <v>21.891891891891891</v>
      </c>
      <c r="Q36" s="4">
        <f t="shared" ref="Q36:Q37" si="85">SUM(C36-C35)/G36</f>
        <v>13.206896551724139</v>
      </c>
      <c r="R36" s="2">
        <f t="shared" si="24"/>
        <v>17.89006206896552</v>
      </c>
      <c r="S36" s="2">
        <f t="shared" si="9"/>
        <v>26.643486726499766</v>
      </c>
      <c r="T36" s="2">
        <f t="shared" ref="T36:T37" si="86">SUM(S36)*31</f>
        <v>825.94808852149276</v>
      </c>
      <c r="U36" s="2">
        <f t="shared" si="12"/>
        <v>23.000079829948042</v>
      </c>
      <c r="V36" s="5">
        <v>1.3546</v>
      </c>
      <c r="W36">
        <v>3195</v>
      </c>
      <c r="X36" t="s">
        <v>26</v>
      </c>
    </row>
    <row r="37" spans="1:24">
      <c r="A37" s="1">
        <v>40415</v>
      </c>
      <c r="B37">
        <v>13170</v>
      </c>
      <c r="C37">
        <v>12823</v>
      </c>
      <c r="D37" s="2">
        <v>2540</v>
      </c>
      <c r="E37" s="2">
        <v>1523</v>
      </c>
      <c r="F37" s="2">
        <v>218</v>
      </c>
      <c r="G37">
        <f t="shared" si="77"/>
        <v>13</v>
      </c>
      <c r="H37">
        <f t="shared" si="78"/>
        <v>53</v>
      </c>
      <c r="I37" s="2">
        <f t="shared" si="79"/>
        <v>4.0769230769230766</v>
      </c>
      <c r="J37" s="2">
        <f t="shared" si="2"/>
        <v>5.5225999999999997</v>
      </c>
      <c r="K37" s="2">
        <f t="shared" si="80"/>
        <v>165.678</v>
      </c>
      <c r="L37" s="4">
        <f t="shared" si="81"/>
        <v>5.7692307692307692</v>
      </c>
      <c r="M37" s="3">
        <f t="shared" si="82"/>
        <v>1.3846153846153846</v>
      </c>
      <c r="N37" s="3">
        <f t="shared" si="83"/>
        <v>0.92307692307692313</v>
      </c>
      <c r="O37" s="3">
        <f t="shared" si="11"/>
        <v>2.9444444444444446</v>
      </c>
      <c r="P37" s="2">
        <f t="shared" si="84"/>
        <v>14.399999999999999</v>
      </c>
      <c r="Q37" s="4">
        <f t="shared" si="85"/>
        <v>15.153846153846153</v>
      </c>
      <c r="R37" s="2">
        <f t="shared" si="24"/>
        <v>20.5274</v>
      </c>
      <c r="S37" s="2">
        <f t="shared" si="9"/>
        <v>29.280824657534247</v>
      </c>
      <c r="T37" s="2">
        <f t="shared" si="86"/>
        <v>907.70556438356164</v>
      </c>
      <c r="U37" s="2">
        <f t="shared" si="12"/>
        <v>23.758224657534246</v>
      </c>
      <c r="V37" s="5">
        <f>SUM(V36)</f>
        <v>1.3546</v>
      </c>
      <c r="W37">
        <f>SUM(W36)</f>
        <v>3195</v>
      </c>
    </row>
    <row r="38" spans="1:24">
      <c r="A38" s="1">
        <v>40425</v>
      </c>
      <c r="B38">
        <v>13257</v>
      </c>
      <c r="C38">
        <v>13004</v>
      </c>
      <c r="D38" s="2">
        <v>2649</v>
      </c>
      <c r="E38" s="2">
        <v>1563</v>
      </c>
      <c r="F38" s="2">
        <v>228</v>
      </c>
      <c r="G38">
        <f t="shared" ref="G38:G39" si="87">SUM(A38-A37)</f>
        <v>10</v>
      </c>
      <c r="H38">
        <f t="shared" ref="H38:H39" si="88">SUM(B38-B37)</f>
        <v>87</v>
      </c>
      <c r="I38" s="2">
        <f t="shared" ref="I38:I39" si="89">SUM(B38-B37)/G38</f>
        <v>8.6999999999999993</v>
      </c>
      <c r="J38" s="2">
        <f t="shared" si="2"/>
        <v>11.785019999999999</v>
      </c>
      <c r="K38" s="2">
        <f t="shared" ref="K38:K39" si="90">SUM((J38)*30)</f>
        <v>353.55059999999997</v>
      </c>
      <c r="L38" s="4">
        <f t="shared" ref="L38:L39" si="91">SUM(D38-D37)/G38</f>
        <v>10.9</v>
      </c>
      <c r="M38" s="3">
        <f t="shared" ref="M38:M39" si="92">SUM((E38-E37)/G38)</f>
        <v>4</v>
      </c>
      <c r="N38" s="3">
        <f t="shared" ref="N38:N39" si="93">SUM(F38-F37)/G38</f>
        <v>1</v>
      </c>
      <c r="O38" s="3">
        <f t="shared" si="11"/>
        <v>2.1749999999999998</v>
      </c>
      <c r="P38" s="2">
        <f t="shared" ref="P38:P39" si="94">SUM(E38-E37)/(D38-D37)*60</f>
        <v>22.018348623853214</v>
      </c>
      <c r="Q38" s="4">
        <f t="shared" ref="Q38:Q39" si="95">SUM(C38-C37)/G38</f>
        <v>18.100000000000001</v>
      </c>
      <c r="R38" s="2">
        <f t="shared" si="24"/>
        <v>24.518260000000001</v>
      </c>
      <c r="S38" s="2">
        <f t="shared" si="9"/>
        <v>33.271684657534252</v>
      </c>
      <c r="T38" s="2">
        <f t="shared" ref="T38" si="96">SUM(S38)*31</f>
        <v>1031.4222243835618</v>
      </c>
      <c r="U38" s="2">
        <f t="shared" ref="U38:U43" si="97">SUM(S38-J38)</f>
        <v>21.486664657534252</v>
      </c>
      <c r="V38" s="5">
        <f t="shared" ref="V38:V57" si="98">SUM(V37)</f>
        <v>1.3546</v>
      </c>
      <c r="W38">
        <f t="shared" ref="W38:W57" si="99">SUM(W37)</f>
        <v>3195</v>
      </c>
    </row>
    <row r="39" spans="1:24">
      <c r="A39" s="1">
        <v>40437</v>
      </c>
      <c r="B39">
        <v>13360</v>
      </c>
      <c r="C39">
        <v>13248</v>
      </c>
      <c r="D39" s="2">
        <v>2774</v>
      </c>
      <c r="E39" s="2">
        <v>1608</v>
      </c>
      <c r="F39" s="2">
        <v>241</v>
      </c>
      <c r="G39">
        <f t="shared" si="87"/>
        <v>12</v>
      </c>
      <c r="H39">
        <f t="shared" si="88"/>
        <v>103</v>
      </c>
      <c r="I39" s="2">
        <f t="shared" si="89"/>
        <v>8.5833333333333339</v>
      </c>
      <c r="J39" s="2">
        <f t="shared" si="2"/>
        <v>11.626983333333335</v>
      </c>
      <c r="K39" s="2">
        <f t="shared" si="90"/>
        <v>348.80950000000007</v>
      </c>
      <c r="L39" s="4">
        <f t="shared" si="91"/>
        <v>10.416666666666666</v>
      </c>
      <c r="M39" s="3">
        <f t="shared" si="92"/>
        <v>3.75</v>
      </c>
      <c r="N39" s="3">
        <f t="shared" si="93"/>
        <v>1.0833333333333333</v>
      </c>
      <c r="O39" s="3">
        <f t="shared" si="11"/>
        <v>2.2888888888888888</v>
      </c>
      <c r="P39" s="2">
        <f t="shared" si="94"/>
        <v>21.599999999999998</v>
      </c>
      <c r="Q39" s="4">
        <f t="shared" si="95"/>
        <v>20.333333333333332</v>
      </c>
      <c r="R39" s="2">
        <f t="shared" si="24"/>
        <v>27.543533333333333</v>
      </c>
      <c r="S39" s="2">
        <f t="shared" si="9"/>
        <v>36.296957990867583</v>
      </c>
      <c r="T39" s="2">
        <f t="shared" ref="T39" si="100">SUM(S39)*31</f>
        <v>1125.205697716895</v>
      </c>
      <c r="U39" s="2">
        <f t="shared" si="97"/>
        <v>24.669974657534247</v>
      </c>
      <c r="V39" s="5">
        <f t="shared" si="98"/>
        <v>1.3546</v>
      </c>
      <c r="W39">
        <f t="shared" si="99"/>
        <v>3195</v>
      </c>
    </row>
    <row r="40" spans="1:24">
      <c r="A40" s="1">
        <v>40441</v>
      </c>
      <c r="B40">
        <v>13390</v>
      </c>
      <c r="C40">
        <v>13339</v>
      </c>
      <c r="D40" s="2">
        <v>2822</v>
      </c>
      <c r="E40" s="2">
        <v>1626</v>
      </c>
      <c r="F40" s="2">
        <v>245</v>
      </c>
      <c r="G40">
        <f t="shared" ref="G40" si="101">SUM(A40-A39)</f>
        <v>4</v>
      </c>
      <c r="H40">
        <f t="shared" ref="H40" si="102">SUM(B40-B39)</f>
        <v>30</v>
      </c>
      <c r="I40" s="2">
        <f t="shared" ref="I40" si="103">SUM(B40-B39)/G40</f>
        <v>7.5</v>
      </c>
      <c r="J40" s="2">
        <f t="shared" si="2"/>
        <v>10.1595</v>
      </c>
      <c r="K40" s="2">
        <f t="shared" ref="K40" si="104">SUM((J40)*30)</f>
        <v>304.78499999999997</v>
      </c>
      <c r="L40" s="4">
        <f t="shared" ref="L40" si="105">SUM(D40-D39)/G40</f>
        <v>12</v>
      </c>
      <c r="M40" s="3">
        <f t="shared" ref="M40" si="106">SUM((E40-E39)/G40)</f>
        <v>4.5</v>
      </c>
      <c r="N40" s="3">
        <f t="shared" ref="N40" si="107">SUM(F40-F39)/G40</f>
        <v>1</v>
      </c>
      <c r="O40" s="3">
        <f t="shared" si="11"/>
        <v>1.6666666666666667</v>
      </c>
      <c r="P40" s="2">
        <f t="shared" ref="P40" si="108">SUM(E40-E39)/(D40-D39)*60</f>
        <v>22.5</v>
      </c>
      <c r="Q40" s="4">
        <f t="shared" ref="Q40" si="109">SUM(C40-C39)/G40</f>
        <v>22.75</v>
      </c>
      <c r="R40" s="2">
        <f t="shared" si="24"/>
        <v>30.817150000000002</v>
      </c>
      <c r="S40" s="2">
        <f t="shared" si="9"/>
        <v>39.570574657534252</v>
      </c>
      <c r="T40" s="2">
        <f t="shared" ref="T40" si="110">SUM(S40)*31</f>
        <v>1226.6878143835618</v>
      </c>
      <c r="U40" s="2">
        <f t="shared" si="97"/>
        <v>29.41107465753425</v>
      </c>
      <c r="V40" s="5">
        <f t="shared" si="98"/>
        <v>1.3546</v>
      </c>
      <c r="W40">
        <f t="shared" si="99"/>
        <v>3195</v>
      </c>
      <c r="X40" t="s">
        <v>29</v>
      </c>
    </row>
    <row r="41" spans="1:24">
      <c r="A41" s="1">
        <v>40453</v>
      </c>
      <c r="B41">
        <v>13524</v>
      </c>
      <c r="C41">
        <v>13615</v>
      </c>
      <c r="D41" s="2">
        <v>2968</v>
      </c>
      <c r="E41" s="2">
        <v>1693</v>
      </c>
      <c r="F41" s="2">
        <v>257</v>
      </c>
      <c r="G41">
        <f t="shared" ref="G41" si="111">SUM(A41-A40)</f>
        <v>12</v>
      </c>
      <c r="H41">
        <f t="shared" ref="H41" si="112">SUM(B41-B40)</f>
        <v>134</v>
      </c>
      <c r="I41" s="2">
        <f t="shared" ref="I41" si="113">SUM(B41-B40)/G41</f>
        <v>11.166666666666666</v>
      </c>
      <c r="J41" s="2">
        <f t="shared" si="2"/>
        <v>15.126366666666666</v>
      </c>
      <c r="K41" s="2">
        <f t="shared" ref="K41" si="114">SUM((J41)*30)</f>
        <v>453.791</v>
      </c>
      <c r="L41" s="4">
        <f t="shared" ref="L41" si="115">SUM(D41-D40)/G41</f>
        <v>12.166666666666666</v>
      </c>
      <c r="M41" s="3">
        <f t="shared" ref="M41" si="116">SUM((E41-E40)/G41)</f>
        <v>5.583333333333333</v>
      </c>
      <c r="N41" s="3">
        <f t="shared" ref="N41" si="117">SUM(F41-F40)/G41</f>
        <v>1</v>
      </c>
      <c r="O41" s="3">
        <f t="shared" ref="O41" si="118">SUM(H41/(E41-E40))</f>
        <v>2</v>
      </c>
      <c r="P41" s="2">
        <f t="shared" ref="P41" si="119">SUM(E41-E40)/(D41-D40)*60</f>
        <v>27.534246575342465</v>
      </c>
      <c r="Q41" s="4">
        <f t="shared" ref="Q41" si="120">SUM(C41-C40)/G41</f>
        <v>23</v>
      </c>
      <c r="R41" s="2">
        <f t="shared" si="24"/>
        <v>31.155799999999999</v>
      </c>
      <c r="S41" s="2">
        <f t="shared" si="9"/>
        <v>39.909224657534246</v>
      </c>
      <c r="T41" s="2">
        <f t="shared" ref="T41" si="121">SUM(S41)*31</f>
        <v>1237.1859643835617</v>
      </c>
      <c r="U41" s="2">
        <f t="shared" si="97"/>
        <v>24.78285799086758</v>
      </c>
      <c r="V41" s="5">
        <f t="shared" si="98"/>
        <v>1.3546</v>
      </c>
      <c r="W41">
        <f t="shared" si="99"/>
        <v>3195</v>
      </c>
    </row>
    <row r="42" spans="1:24">
      <c r="A42" s="1">
        <v>40458</v>
      </c>
      <c r="B42">
        <v>13603</v>
      </c>
      <c r="C42">
        <v>13748</v>
      </c>
      <c r="D42" s="2">
        <v>3032</v>
      </c>
      <c r="E42" s="2">
        <v>1722</v>
      </c>
      <c r="F42" s="2">
        <v>263</v>
      </c>
      <c r="G42">
        <f t="shared" ref="G42" si="122">SUM(A42-A41)</f>
        <v>5</v>
      </c>
      <c r="H42">
        <f t="shared" ref="H42" si="123">SUM(B42-B41)</f>
        <v>79</v>
      </c>
      <c r="I42" s="2">
        <f t="shared" ref="I42" si="124">SUM(B42-B41)/G42</f>
        <v>15.8</v>
      </c>
      <c r="J42" s="2">
        <f t="shared" ref="J42" si="125">SUM(I42*V42)</f>
        <v>21.40268</v>
      </c>
      <c r="K42" s="2">
        <f t="shared" ref="K42" si="126">SUM((J42)*30)</f>
        <v>642.08040000000005</v>
      </c>
      <c r="L42" s="4">
        <f t="shared" ref="L42" si="127">SUM(D42-D41)/G42</f>
        <v>12.8</v>
      </c>
      <c r="M42" s="3">
        <f t="shared" ref="M42" si="128">SUM((E42-E41)/G42)</f>
        <v>5.8</v>
      </c>
      <c r="N42" s="3">
        <f t="shared" ref="N42" si="129">SUM(F42-F41)/G42</f>
        <v>1.2</v>
      </c>
      <c r="O42" s="3">
        <f t="shared" ref="O42" si="130">SUM(H42/(E42-E41))</f>
        <v>2.7241379310344827</v>
      </c>
      <c r="P42" s="2">
        <f t="shared" ref="P42" si="131">SUM(E42-E41)/(D42-D41)*60</f>
        <v>27.1875</v>
      </c>
      <c r="Q42" s="4">
        <f t="shared" ref="Q42" si="132">SUM(C42-C41)/G42</f>
        <v>26.6</v>
      </c>
      <c r="R42" s="2">
        <f t="shared" ref="R42" si="133">SUM(Q42*V42)</f>
        <v>36.032360000000004</v>
      </c>
      <c r="S42" s="2">
        <f t="shared" ref="S42" si="134">SUM(R42)+(W42/365)</f>
        <v>44.785784657534251</v>
      </c>
      <c r="T42" s="2">
        <f t="shared" ref="T42" si="135">SUM(S42)*31</f>
        <v>1388.3593243835617</v>
      </c>
      <c r="U42" s="2">
        <f t="shared" si="97"/>
        <v>23.38310465753425</v>
      </c>
      <c r="V42" s="5">
        <f t="shared" si="98"/>
        <v>1.3546</v>
      </c>
      <c r="W42">
        <f t="shared" si="99"/>
        <v>3195</v>
      </c>
    </row>
    <row r="43" spans="1:24">
      <c r="A43" s="1">
        <v>40463</v>
      </c>
      <c r="B43">
        <v>13676</v>
      </c>
      <c r="C43">
        <v>13875</v>
      </c>
      <c r="D43" s="2">
        <v>3104</v>
      </c>
      <c r="E43" s="2">
        <v>1756</v>
      </c>
      <c r="F43" s="2">
        <v>269</v>
      </c>
      <c r="G43">
        <f t="shared" ref="G43" si="136">SUM(A43-A42)</f>
        <v>5</v>
      </c>
      <c r="H43">
        <f t="shared" ref="H43" si="137">SUM(B43-B42)</f>
        <v>73</v>
      </c>
      <c r="I43" s="2">
        <f t="shared" ref="I43" si="138">SUM(B43-B42)/G43</f>
        <v>14.6</v>
      </c>
      <c r="J43" s="2">
        <f t="shared" ref="J43" si="139">SUM(I43*V43)</f>
        <v>19.777159999999999</v>
      </c>
      <c r="K43" s="2">
        <f t="shared" ref="K43" si="140">SUM((J43)*30)</f>
        <v>593.31479999999999</v>
      </c>
      <c r="L43" s="4">
        <f t="shared" ref="L43" si="141">SUM(D43-D42)/G43</f>
        <v>14.4</v>
      </c>
      <c r="M43" s="3">
        <f t="shared" ref="M43" si="142">SUM((E43-E42)/G43)</f>
        <v>6.8</v>
      </c>
      <c r="N43" s="3">
        <f t="shared" ref="N43" si="143">SUM(F43-F42)/G43</f>
        <v>1.2</v>
      </c>
      <c r="O43" s="3">
        <f t="shared" ref="O43" si="144">SUM(H43/(E43-E42))</f>
        <v>2.1470588235294117</v>
      </c>
      <c r="P43" s="2">
        <f t="shared" ref="P43" si="145">SUM(E43-E42)/(D43-D42)*60</f>
        <v>28.333333333333332</v>
      </c>
      <c r="Q43" s="4">
        <f t="shared" ref="Q43" si="146">SUM(C43-C42)/G43</f>
        <v>25.4</v>
      </c>
      <c r="R43" s="2">
        <f t="shared" ref="R43" si="147">SUM(Q43*V43)</f>
        <v>34.406839999999995</v>
      </c>
      <c r="S43" s="2">
        <f t="shared" ref="S43" si="148">SUM(R43)+(W43/365)</f>
        <v>43.160264657534242</v>
      </c>
      <c r="T43" s="2">
        <f t="shared" ref="T43" si="149">SUM(S43)*31</f>
        <v>1337.9682043835614</v>
      </c>
      <c r="U43" s="2">
        <f t="shared" si="97"/>
        <v>23.383104657534243</v>
      </c>
      <c r="V43" s="5">
        <f t="shared" si="98"/>
        <v>1.3546</v>
      </c>
      <c r="W43">
        <f t="shared" si="99"/>
        <v>3195</v>
      </c>
    </row>
    <row r="44" spans="1:24">
      <c r="A44" s="1">
        <v>40466</v>
      </c>
      <c r="B44">
        <v>13728</v>
      </c>
      <c r="C44">
        <v>13964</v>
      </c>
      <c r="D44" s="2">
        <v>3152</v>
      </c>
      <c r="E44" s="2">
        <v>1780</v>
      </c>
      <c r="F44" s="2">
        <v>274</v>
      </c>
      <c r="G44">
        <f t="shared" ref="G44" si="150">SUM(A44-A43)</f>
        <v>3</v>
      </c>
      <c r="H44">
        <f t="shared" ref="H44" si="151">SUM(B44-B43)</f>
        <v>52</v>
      </c>
      <c r="I44" s="2">
        <f t="shared" ref="I44" si="152">SUM(B44-B43)/G44</f>
        <v>17.333333333333332</v>
      </c>
      <c r="J44" s="2">
        <f t="shared" ref="J44" si="153">SUM(I44*V44)</f>
        <v>23.479733333333332</v>
      </c>
      <c r="K44" s="2">
        <f t="shared" ref="K44" si="154">SUM((J44)*30)</f>
        <v>704.39199999999994</v>
      </c>
      <c r="L44" s="4">
        <f t="shared" ref="L44" si="155">SUM(D44-D43)/G44</f>
        <v>16</v>
      </c>
      <c r="M44" s="3">
        <f t="shared" ref="M44" si="156">SUM((E44-E43)/G44)</f>
        <v>8</v>
      </c>
      <c r="N44" s="3">
        <f t="shared" ref="N44" si="157">SUM(F44-F43)/G44</f>
        <v>1.6666666666666667</v>
      </c>
      <c r="O44" s="3">
        <f t="shared" ref="O44" si="158">SUM(H44/(E44-E43))</f>
        <v>2.1666666666666665</v>
      </c>
      <c r="P44" s="2">
        <f t="shared" ref="P44" si="159">SUM(E44-E43)/(D44-D43)*60</f>
        <v>30</v>
      </c>
      <c r="Q44" s="4">
        <f t="shared" ref="Q44" si="160">SUM(C44-C43)/G44</f>
        <v>29.666666666666668</v>
      </c>
      <c r="R44" s="2">
        <f t="shared" ref="R44" si="161">SUM(Q44*V44)</f>
        <v>40.186466666666668</v>
      </c>
      <c r="S44" s="2">
        <f t="shared" ref="S44" si="162">SUM(R44)+(W44/365)</f>
        <v>48.939891324200914</v>
      </c>
      <c r="T44" s="2">
        <f t="shared" ref="T44" si="163">SUM(S44)*31</f>
        <v>1517.1366310502283</v>
      </c>
      <c r="U44" s="2">
        <f t="shared" ref="U44" si="164">SUM(S44-J44)</f>
        <v>25.460157990867582</v>
      </c>
      <c r="V44" s="5">
        <f t="shared" si="98"/>
        <v>1.3546</v>
      </c>
      <c r="W44">
        <f t="shared" si="99"/>
        <v>3195</v>
      </c>
    </row>
    <row r="45" spans="1:24">
      <c r="A45" s="1">
        <v>40471</v>
      </c>
      <c r="B45">
        <v>13817</v>
      </c>
      <c r="C45">
        <v>14121</v>
      </c>
      <c r="D45" s="2">
        <v>3230</v>
      </c>
      <c r="E45" s="2">
        <v>1822</v>
      </c>
      <c r="F45" s="2">
        <v>280</v>
      </c>
      <c r="G45">
        <f t="shared" ref="G45" si="165">SUM(A45-A44)</f>
        <v>5</v>
      </c>
      <c r="H45">
        <f t="shared" ref="H45" si="166">SUM(B45-B44)</f>
        <v>89</v>
      </c>
      <c r="I45" s="2">
        <f t="shared" ref="I45" si="167">SUM(B45-B44)/G45</f>
        <v>17.8</v>
      </c>
      <c r="J45" s="2">
        <f t="shared" ref="J45" si="168">SUM(I45*V45)</f>
        <v>24.111880000000003</v>
      </c>
      <c r="K45" s="2">
        <f t="shared" ref="K45" si="169">SUM((J45)*30)</f>
        <v>723.35640000000012</v>
      </c>
      <c r="L45" s="4">
        <f t="shared" ref="L45" si="170">SUM(D45-D44)/G45</f>
        <v>15.6</v>
      </c>
      <c r="M45" s="3">
        <f t="shared" ref="M45" si="171">SUM((E45-E44)/G45)</f>
        <v>8.4</v>
      </c>
      <c r="N45" s="3">
        <f t="shared" ref="N45" si="172">SUM(F45-F44)/G45</f>
        <v>1.2</v>
      </c>
      <c r="O45" s="3">
        <f t="shared" ref="O45" si="173">SUM(H45/(E45-E44))</f>
        <v>2.1190476190476191</v>
      </c>
      <c r="P45" s="2">
        <f t="shared" ref="P45" si="174">SUM(E45-E44)/(D45-D44)*60</f>
        <v>32.307692307692307</v>
      </c>
      <c r="Q45" s="4">
        <f t="shared" ref="Q45" si="175">SUM(C45-C44)/G45</f>
        <v>31.4</v>
      </c>
      <c r="R45" s="2">
        <f t="shared" ref="R45" si="176">SUM(Q45*V45)</f>
        <v>42.534439999999996</v>
      </c>
      <c r="S45" s="2">
        <f t="shared" ref="S45" si="177">SUM(R45)+(W45/365)</f>
        <v>51.287864657534243</v>
      </c>
      <c r="T45" s="2">
        <f t="shared" ref="T45" si="178">SUM(S45)*31</f>
        <v>1589.9238043835614</v>
      </c>
      <c r="U45" s="2">
        <f t="shared" ref="U45" si="179">SUM(S45-J45)</f>
        <v>27.17598465753424</v>
      </c>
      <c r="V45" s="5">
        <f t="shared" si="98"/>
        <v>1.3546</v>
      </c>
      <c r="W45">
        <f t="shared" si="99"/>
        <v>3195</v>
      </c>
    </row>
    <row r="46" spans="1:24">
      <c r="A46" s="1">
        <v>40472</v>
      </c>
      <c r="B46">
        <v>13839</v>
      </c>
      <c r="C46">
        <v>14156</v>
      </c>
      <c r="D46" s="2">
        <v>3243</v>
      </c>
      <c r="E46" s="2">
        <v>1832</v>
      </c>
      <c r="F46" s="2">
        <v>281</v>
      </c>
      <c r="G46">
        <f t="shared" ref="G46" si="180">SUM(A46-A45)</f>
        <v>1</v>
      </c>
      <c r="H46">
        <f t="shared" ref="H46" si="181">SUM(B46-B45)</f>
        <v>22</v>
      </c>
      <c r="I46" s="2">
        <f t="shared" ref="I46" si="182">SUM(B46-B45)/G46</f>
        <v>22</v>
      </c>
      <c r="J46" s="2">
        <f t="shared" ref="J46" si="183">SUM(I46*V46)</f>
        <v>29.801200000000001</v>
      </c>
      <c r="K46" s="2">
        <f t="shared" ref="K46" si="184">SUM((J46)*30)</f>
        <v>894.03600000000006</v>
      </c>
      <c r="L46" s="4">
        <f t="shared" ref="L46" si="185">SUM(D46-D45)/G46</f>
        <v>13</v>
      </c>
      <c r="M46" s="3">
        <f t="shared" ref="M46" si="186">SUM((E46-E45)/G46)</f>
        <v>10</v>
      </c>
      <c r="N46" s="3">
        <f t="shared" ref="N46" si="187">SUM(F46-F45)/G46</f>
        <v>1</v>
      </c>
      <c r="O46" s="3">
        <f t="shared" ref="O46" si="188">SUM(H46/(E46-E45))</f>
        <v>2.2000000000000002</v>
      </c>
      <c r="P46" s="2">
        <f t="shared" ref="P46" si="189">SUM(E46-E45)/(D46-D45)*60</f>
        <v>46.153846153846153</v>
      </c>
      <c r="Q46" s="4">
        <f t="shared" ref="Q46" si="190">SUM(C46-C45)/G46</f>
        <v>35</v>
      </c>
      <c r="R46" s="2">
        <f t="shared" ref="R46" si="191">SUM(Q46*V46)</f>
        <v>47.411000000000001</v>
      </c>
      <c r="S46" s="2">
        <f t="shared" ref="S46" si="192">SUM(R46)+(W46/365)</f>
        <v>56.164424657534248</v>
      </c>
      <c r="T46" s="2">
        <f t="shared" ref="T46" si="193">SUM(S46)*31</f>
        <v>1741.0971643835617</v>
      </c>
      <c r="U46" s="2">
        <f t="shared" ref="U46" si="194">SUM(S46-J46)</f>
        <v>26.363224657534246</v>
      </c>
      <c r="V46" s="5">
        <f t="shared" si="98"/>
        <v>1.3546</v>
      </c>
      <c r="W46">
        <f t="shared" si="99"/>
        <v>3195</v>
      </c>
      <c r="X46" t="s">
        <v>56</v>
      </c>
    </row>
    <row r="47" spans="1:24">
      <c r="A47" s="1">
        <v>40474</v>
      </c>
      <c r="B47">
        <v>13886</v>
      </c>
      <c r="C47">
        <v>14228</v>
      </c>
      <c r="D47" s="2">
        <v>3277</v>
      </c>
      <c r="E47" s="2">
        <v>1853</v>
      </c>
      <c r="F47" s="2">
        <v>283</v>
      </c>
      <c r="G47">
        <f t="shared" ref="G47" si="195">SUM(A47-A46)</f>
        <v>2</v>
      </c>
      <c r="H47">
        <f t="shared" ref="H47" si="196">SUM(B47-B46)</f>
        <v>47</v>
      </c>
      <c r="I47" s="2">
        <f t="shared" ref="I47" si="197">SUM(B47-B46)/G47</f>
        <v>23.5</v>
      </c>
      <c r="J47" s="2">
        <f t="shared" ref="J47" si="198">SUM(I47*V47)</f>
        <v>31.833100000000002</v>
      </c>
      <c r="K47" s="2">
        <f t="shared" ref="K47" si="199">SUM((J47)*30)</f>
        <v>954.99300000000005</v>
      </c>
      <c r="L47" s="4">
        <f t="shared" ref="L47" si="200">SUM(D47-D46)/G47</f>
        <v>17</v>
      </c>
      <c r="M47" s="3">
        <f t="shared" ref="M47" si="201">SUM((E47-E46)/G47)</f>
        <v>10.5</v>
      </c>
      <c r="N47" s="3">
        <f t="shared" ref="N47" si="202">SUM(F47-F46)/G47</f>
        <v>1</v>
      </c>
      <c r="O47" s="3">
        <f t="shared" ref="O47" si="203">SUM(H47/(E47-E46))</f>
        <v>2.2380952380952381</v>
      </c>
      <c r="P47" s="2">
        <f t="shared" ref="P47" si="204">SUM(E47-E46)/(D47-D46)*60</f>
        <v>37.058823529411768</v>
      </c>
      <c r="Q47" s="4">
        <f t="shared" ref="Q47" si="205">SUM(C47-C46)/G47</f>
        <v>36</v>
      </c>
      <c r="R47" s="2">
        <f t="shared" ref="R47" si="206">SUM(Q47*V47)</f>
        <v>48.765599999999999</v>
      </c>
      <c r="S47" s="2">
        <f t="shared" ref="S47" si="207">SUM(R47)+(W47/365)</f>
        <v>57.519024657534246</v>
      </c>
      <c r="T47" s="2">
        <f t="shared" ref="T47" si="208">SUM(S47)*31</f>
        <v>1783.0897643835617</v>
      </c>
      <c r="U47" s="2">
        <f t="shared" ref="U47" si="209">SUM(S47-J47)</f>
        <v>25.685924657534244</v>
      </c>
      <c r="V47" s="5">
        <f t="shared" si="98"/>
        <v>1.3546</v>
      </c>
      <c r="W47">
        <f t="shared" si="99"/>
        <v>3195</v>
      </c>
      <c r="X47" t="s">
        <v>57</v>
      </c>
    </row>
    <row r="48" spans="1:24">
      <c r="A48" s="1">
        <v>40476</v>
      </c>
      <c r="B48">
        <v>13935</v>
      </c>
      <c r="C48">
        <v>14307</v>
      </c>
      <c r="D48" s="2">
        <v>3314</v>
      </c>
      <c r="E48" s="2">
        <v>1876</v>
      </c>
      <c r="F48" s="2">
        <v>287</v>
      </c>
      <c r="G48">
        <f t="shared" ref="G48" si="210">SUM(A48-A47)</f>
        <v>2</v>
      </c>
      <c r="H48">
        <f t="shared" ref="H48" si="211">SUM(B48-B47)</f>
        <v>49</v>
      </c>
      <c r="I48" s="2">
        <f t="shared" ref="I48" si="212">SUM(B48-B47)/G48</f>
        <v>24.5</v>
      </c>
      <c r="J48" s="2">
        <f t="shared" ref="J48" si="213">SUM(I48*V48)</f>
        <v>33.1877</v>
      </c>
      <c r="K48" s="2">
        <f t="shared" ref="K48" si="214">SUM((J48)*30)</f>
        <v>995.63099999999997</v>
      </c>
      <c r="L48" s="4">
        <f t="shared" ref="L48" si="215">SUM(D48-D47)/G48</f>
        <v>18.5</v>
      </c>
      <c r="M48" s="3">
        <f t="shared" ref="M48" si="216">SUM((E48-E47)/G48)</f>
        <v>11.5</v>
      </c>
      <c r="N48" s="3">
        <f t="shared" ref="N48" si="217">SUM(F48-F47)/G48</f>
        <v>2</v>
      </c>
      <c r="O48" s="3">
        <f t="shared" ref="O48" si="218">SUM(H48/(E48-E47))</f>
        <v>2.1304347826086958</v>
      </c>
      <c r="P48" s="2">
        <f t="shared" ref="P48" si="219">SUM(E48-E47)/(D48-D47)*60</f>
        <v>37.297297297297298</v>
      </c>
      <c r="Q48" s="4">
        <f t="shared" ref="Q48" si="220">SUM(C48-C47)/G48</f>
        <v>39.5</v>
      </c>
      <c r="R48" s="2">
        <f t="shared" ref="R48" si="221">SUM(Q48*V48)</f>
        <v>53.506700000000002</v>
      </c>
      <c r="S48" s="2">
        <f t="shared" ref="S48" si="222">SUM(R48)+(W48/365)</f>
        <v>62.260124657534249</v>
      </c>
      <c r="T48" s="2">
        <f t="shared" ref="T48" si="223">SUM(S48)*31</f>
        <v>1930.0638643835616</v>
      </c>
      <c r="U48" s="2">
        <f t="shared" ref="U48" si="224">SUM(S48-J48)</f>
        <v>29.072424657534249</v>
      </c>
      <c r="V48" s="5">
        <f t="shared" si="98"/>
        <v>1.3546</v>
      </c>
      <c r="W48">
        <f t="shared" si="99"/>
        <v>3195</v>
      </c>
    </row>
    <row r="49" spans="17:23">
      <c r="Q49" s="4"/>
      <c r="V49" s="5">
        <f t="shared" si="98"/>
        <v>1.3546</v>
      </c>
      <c r="W49">
        <f t="shared" si="99"/>
        <v>3195</v>
      </c>
    </row>
    <row r="50" spans="17:23">
      <c r="Q50" s="4"/>
      <c r="V50" s="5">
        <f t="shared" si="98"/>
        <v>1.3546</v>
      </c>
      <c r="W50">
        <f t="shared" si="99"/>
        <v>3195</v>
      </c>
    </row>
    <row r="51" spans="17:23">
      <c r="Q51" s="4"/>
      <c r="V51" s="5">
        <f t="shared" si="98"/>
        <v>1.3546</v>
      </c>
      <c r="W51">
        <f t="shared" si="99"/>
        <v>3195</v>
      </c>
    </row>
    <row r="52" spans="17:23">
      <c r="Q52" s="4"/>
      <c r="V52" s="5">
        <f t="shared" si="98"/>
        <v>1.3546</v>
      </c>
      <c r="W52">
        <f t="shared" si="99"/>
        <v>3195</v>
      </c>
    </row>
    <row r="53" spans="17:23">
      <c r="Q53" s="4"/>
      <c r="V53" s="5">
        <f t="shared" si="98"/>
        <v>1.3546</v>
      </c>
      <c r="W53">
        <f t="shared" si="99"/>
        <v>3195</v>
      </c>
    </row>
    <row r="54" spans="17:23">
      <c r="Q54" s="4"/>
      <c r="V54" s="5">
        <f t="shared" si="98"/>
        <v>1.3546</v>
      </c>
      <c r="W54">
        <f t="shared" si="99"/>
        <v>3195</v>
      </c>
    </row>
    <row r="55" spans="17:23">
      <c r="Q55" s="4"/>
      <c r="V55" s="5">
        <f t="shared" si="98"/>
        <v>1.3546</v>
      </c>
      <c r="W55">
        <f t="shared" si="99"/>
        <v>3195</v>
      </c>
    </row>
    <row r="56" spans="17:23">
      <c r="Q56" s="4"/>
      <c r="V56" s="5">
        <f t="shared" si="98"/>
        <v>1.3546</v>
      </c>
      <c r="W56">
        <f t="shared" si="99"/>
        <v>3195</v>
      </c>
    </row>
    <row r="57" spans="17:23">
      <c r="Q57" s="4"/>
      <c r="V57" s="5">
        <f t="shared" si="98"/>
        <v>1.3546</v>
      </c>
      <c r="W57">
        <f t="shared" si="99"/>
        <v>3195</v>
      </c>
    </row>
    <row r="58" spans="17:23">
      <c r="Q58" s="4"/>
    </row>
    <row r="59" spans="17:23">
      <c r="Q59" s="4"/>
    </row>
    <row r="60" spans="17:23">
      <c r="Q60" s="4"/>
    </row>
    <row r="61" spans="17:23">
      <c r="Q61" s="4"/>
    </row>
    <row r="62" spans="17:23">
      <c r="Q62" s="4"/>
    </row>
    <row r="63" spans="17:23">
      <c r="Q63" s="4"/>
    </row>
    <row r="64" spans="17:23">
      <c r="Q64" s="4"/>
    </row>
    <row r="65" spans="17:17">
      <c r="Q65" s="4"/>
    </row>
    <row r="66" spans="17:17">
      <c r="Q66" s="4"/>
    </row>
    <row r="67" spans="17:17">
      <c r="Q67" s="4"/>
    </row>
    <row r="68" spans="17:17">
      <c r="Q68" s="4"/>
    </row>
    <row r="69" spans="17:17">
      <c r="Q69" s="4"/>
    </row>
    <row r="70" spans="17:17">
      <c r="Q70" s="4"/>
    </row>
    <row r="71" spans="17:17">
      <c r="Q71" s="4"/>
    </row>
    <row r="72" spans="17:17">
      <c r="Q72" s="4"/>
    </row>
    <row r="73" spans="17:17">
      <c r="Q73" s="4"/>
    </row>
    <row r="74" spans="17:17">
      <c r="Q74" s="4"/>
    </row>
    <row r="75" spans="17:17">
      <c r="Q75" s="4"/>
    </row>
    <row r="76" spans="17:17">
      <c r="Q76" s="4"/>
    </row>
    <row r="77" spans="17:17">
      <c r="Q77" s="4"/>
    </row>
    <row r="78" spans="17:17">
      <c r="Q78" s="4"/>
    </row>
    <row r="79" spans="17:17">
      <c r="Q79" s="4"/>
    </row>
    <row r="80" spans="17:17">
      <c r="Q80" s="4"/>
    </row>
    <row r="81" spans="17:17">
      <c r="Q81" s="4"/>
    </row>
    <row r="82" spans="17:17">
      <c r="Q82" s="4"/>
    </row>
    <row r="83" spans="17:17">
      <c r="Q83" s="4"/>
    </row>
    <row r="84" spans="17:17">
      <c r="Q84" s="4"/>
    </row>
    <row r="85" spans="17:17">
      <c r="Q85" s="4"/>
    </row>
    <row r="86" spans="17:17">
      <c r="Q86" s="4"/>
    </row>
    <row r="87" spans="17:17">
      <c r="Q87" s="4"/>
    </row>
    <row r="88" spans="17:17">
      <c r="Q88" s="4"/>
    </row>
    <row r="89" spans="17:17">
      <c r="Q89" s="4"/>
    </row>
    <row r="90" spans="17:17">
      <c r="Q90" s="4"/>
    </row>
    <row r="91" spans="17:17">
      <c r="Q91" s="4"/>
    </row>
    <row r="92" spans="17:17">
      <c r="Q92" s="4"/>
    </row>
    <row r="93" spans="17:17">
      <c r="Q93" s="4"/>
    </row>
    <row r="94" spans="17:17">
      <c r="Q94" s="4"/>
    </row>
    <row r="95" spans="17:17">
      <c r="Q95" s="4"/>
    </row>
    <row r="96" spans="17:17">
      <c r="Q96" s="4"/>
    </row>
    <row r="97" spans="17:17">
      <c r="Q97" s="4"/>
    </row>
    <row r="98" spans="17:17">
      <c r="Q98" s="4"/>
    </row>
    <row r="99" spans="17:17">
      <c r="Q99" s="4"/>
    </row>
    <row r="100" spans="17:17">
      <c r="Q100" s="4"/>
    </row>
    <row r="101" spans="17:17">
      <c r="Q101" s="4"/>
    </row>
    <row r="102" spans="17:17">
      <c r="Q102" s="4"/>
    </row>
    <row r="103" spans="17:17">
      <c r="Q103" s="4"/>
    </row>
    <row r="104" spans="17:17">
      <c r="Q104" s="4"/>
    </row>
    <row r="105" spans="17:17">
      <c r="Q105" s="4"/>
    </row>
    <row r="106" spans="17:17">
      <c r="Q106" s="4"/>
    </row>
    <row r="107" spans="17:17">
      <c r="Q107" s="4"/>
    </row>
    <row r="108" spans="17:17">
      <c r="Q108" s="4"/>
    </row>
    <row r="109" spans="17:17">
      <c r="Q109" s="4"/>
    </row>
    <row r="110" spans="17:17">
      <c r="Q110" s="4"/>
    </row>
    <row r="111" spans="17:17">
      <c r="Q111" s="4"/>
    </row>
    <row r="112" spans="17:17">
      <c r="Q112" s="4"/>
    </row>
    <row r="113" spans="17:17">
      <c r="Q113" s="4"/>
    </row>
    <row r="114" spans="17:17">
      <c r="Q114" s="4"/>
    </row>
    <row r="115" spans="17:17">
      <c r="Q115" s="4"/>
    </row>
    <row r="116" spans="17:17">
      <c r="Q116" s="4"/>
    </row>
    <row r="117" spans="17:17">
      <c r="Q117" s="4"/>
    </row>
    <row r="118" spans="17:17">
      <c r="Q118" s="4"/>
    </row>
    <row r="119" spans="17:17">
      <c r="Q119" s="4"/>
    </row>
    <row r="120" spans="17:17">
      <c r="Q120" s="4"/>
    </row>
    <row r="121" spans="17:17">
      <c r="Q121" s="4"/>
    </row>
    <row r="122" spans="17:17">
      <c r="Q122" s="4"/>
    </row>
    <row r="123" spans="17:17">
      <c r="Q123" s="4"/>
    </row>
    <row r="124" spans="17:17">
      <c r="Q124" s="4"/>
    </row>
    <row r="125" spans="17:17">
      <c r="Q125" s="4"/>
    </row>
    <row r="126" spans="17:17">
      <c r="Q126" s="4"/>
    </row>
    <row r="127" spans="17:17">
      <c r="Q127" s="4"/>
    </row>
    <row r="128" spans="17:17">
      <c r="Q128" s="4"/>
    </row>
    <row r="129" spans="17:17">
      <c r="Q129" s="4"/>
    </row>
    <row r="130" spans="17:17">
      <c r="Q130" s="4"/>
    </row>
    <row r="131" spans="17:17">
      <c r="Q131" s="4"/>
    </row>
    <row r="132" spans="17:17">
      <c r="Q132" s="4"/>
    </row>
    <row r="133" spans="17:17">
      <c r="Q133" s="4"/>
    </row>
    <row r="134" spans="17:17">
      <c r="Q134" s="4"/>
    </row>
    <row r="135" spans="17:17">
      <c r="Q135" s="4"/>
    </row>
    <row r="136" spans="17:17">
      <c r="Q136" s="4"/>
    </row>
    <row r="137" spans="17:17">
      <c r="Q137" s="4"/>
    </row>
    <row r="138" spans="17:17">
      <c r="Q138" s="4"/>
    </row>
    <row r="139" spans="17:17">
      <c r="Q139" s="4"/>
    </row>
    <row r="140" spans="17:17">
      <c r="Q140" s="4"/>
    </row>
    <row r="141" spans="17:17">
      <c r="Q141" s="4"/>
    </row>
    <row r="142" spans="17:17">
      <c r="Q142" s="4"/>
    </row>
    <row r="143" spans="17:17">
      <c r="Q143" s="4"/>
    </row>
    <row r="144" spans="17:17">
      <c r="Q144" s="4"/>
    </row>
    <row r="145" spans="17:17">
      <c r="Q145" s="4"/>
    </row>
    <row r="146" spans="17:17">
      <c r="Q146" s="4"/>
    </row>
    <row r="147" spans="17:17">
      <c r="Q147" s="4"/>
    </row>
    <row r="148" spans="17:17">
      <c r="Q148" s="4"/>
    </row>
    <row r="149" spans="17:17">
      <c r="Q149" s="4"/>
    </row>
    <row r="150" spans="17:17">
      <c r="Q150" s="4"/>
    </row>
    <row r="151" spans="17:17">
      <c r="Q151" s="4"/>
    </row>
    <row r="152" spans="17:17">
      <c r="Q152" s="4"/>
    </row>
    <row r="153" spans="17:17">
      <c r="Q153" s="4"/>
    </row>
    <row r="154" spans="17:17">
      <c r="Q154" s="4"/>
    </row>
    <row r="155" spans="17:17">
      <c r="Q155" s="4"/>
    </row>
    <row r="156" spans="17:17">
      <c r="Q156" s="4"/>
    </row>
    <row r="157" spans="17:17">
      <c r="Q157" s="4"/>
    </row>
    <row r="158" spans="17:17">
      <c r="Q158" s="4"/>
    </row>
    <row r="159" spans="17:17">
      <c r="Q159" s="4"/>
    </row>
    <row r="160" spans="17:17">
      <c r="Q160" s="4"/>
    </row>
    <row r="161" spans="17:17">
      <c r="Q161" s="4"/>
    </row>
    <row r="162" spans="17:17">
      <c r="Q162" s="4"/>
    </row>
    <row r="163" spans="17:17">
      <c r="Q163" s="4"/>
    </row>
    <row r="164" spans="17:17">
      <c r="Q164" s="4"/>
    </row>
    <row r="165" spans="17:17">
      <c r="Q165" s="4"/>
    </row>
    <row r="166" spans="17:17">
      <c r="Q166" s="4"/>
    </row>
    <row r="167" spans="17:17">
      <c r="Q167" s="4"/>
    </row>
    <row r="168" spans="17:17">
      <c r="Q168" s="4"/>
    </row>
    <row r="169" spans="17:17">
      <c r="Q169" s="4"/>
    </row>
    <row r="170" spans="17:17">
      <c r="Q170" s="4"/>
    </row>
    <row r="171" spans="17:17">
      <c r="Q171" s="4"/>
    </row>
    <row r="172" spans="17:17">
      <c r="Q172" s="4"/>
    </row>
    <row r="173" spans="17:17">
      <c r="Q173" s="4"/>
    </row>
    <row r="174" spans="17:17">
      <c r="Q174" s="4"/>
    </row>
    <row r="175" spans="17:17">
      <c r="Q175" s="4"/>
    </row>
    <row r="176" spans="17:17">
      <c r="Q176" s="4"/>
    </row>
    <row r="177" spans="17:17">
      <c r="Q177" s="4"/>
    </row>
    <row r="178" spans="17:17">
      <c r="Q178" s="4"/>
    </row>
    <row r="179" spans="17:17">
      <c r="Q179" s="4"/>
    </row>
    <row r="180" spans="17:17">
      <c r="Q180" s="4"/>
    </row>
    <row r="181" spans="17:17">
      <c r="Q181" s="4"/>
    </row>
    <row r="182" spans="17:17">
      <c r="Q182" s="4"/>
    </row>
    <row r="183" spans="17:17">
      <c r="Q183" s="4"/>
    </row>
    <row r="184" spans="17:17">
      <c r="Q184" s="4"/>
    </row>
    <row r="185" spans="17:17">
      <c r="Q185" s="4"/>
    </row>
    <row r="186" spans="17:17">
      <c r="Q186" s="4"/>
    </row>
    <row r="187" spans="17:17">
      <c r="Q187" s="4"/>
    </row>
    <row r="188" spans="17:17">
      <c r="Q188" s="4"/>
    </row>
    <row r="189" spans="17:17">
      <c r="Q189" s="4"/>
    </row>
    <row r="190" spans="17:17">
      <c r="Q190" s="4"/>
    </row>
    <row r="191" spans="17:17">
      <c r="Q191" s="4"/>
    </row>
    <row r="192" spans="17:17">
      <c r="Q192" s="4"/>
    </row>
    <row r="193" spans="17:17">
      <c r="Q193" s="4"/>
    </row>
    <row r="194" spans="17:17">
      <c r="Q194" s="4"/>
    </row>
    <row r="195" spans="17:17">
      <c r="Q195" s="4"/>
    </row>
    <row r="196" spans="17:17">
      <c r="Q196" s="4"/>
    </row>
    <row r="197" spans="17:17">
      <c r="Q197" s="4"/>
    </row>
    <row r="198" spans="17:17">
      <c r="Q198" s="4"/>
    </row>
    <row r="199" spans="17:17">
      <c r="Q199" s="4"/>
    </row>
    <row r="200" spans="17:17">
      <c r="Q200" s="4"/>
    </row>
    <row r="201" spans="17:17">
      <c r="Q201" s="4"/>
    </row>
    <row r="202" spans="17:17">
      <c r="Q202" s="4"/>
    </row>
    <row r="203" spans="17:17">
      <c r="Q203" s="4"/>
    </row>
    <row r="204" spans="17:17">
      <c r="Q204" s="4"/>
    </row>
    <row r="205" spans="17:17">
      <c r="Q205" s="4"/>
    </row>
    <row r="206" spans="17:17">
      <c r="Q206" s="4"/>
    </row>
    <row r="207" spans="17:17">
      <c r="Q207" s="4"/>
    </row>
    <row r="208" spans="17:17">
      <c r="Q208" s="4"/>
    </row>
    <row r="209" spans="17:17">
      <c r="Q209" s="4"/>
    </row>
    <row r="210" spans="17:17">
      <c r="Q210" s="4"/>
    </row>
    <row r="211" spans="17:17">
      <c r="Q211" s="4"/>
    </row>
    <row r="212" spans="17:17">
      <c r="Q212" s="4"/>
    </row>
    <row r="213" spans="17:17">
      <c r="Q213" s="4"/>
    </row>
    <row r="214" spans="17:17">
      <c r="Q214" s="4"/>
    </row>
    <row r="215" spans="17:17">
      <c r="Q215" s="4"/>
    </row>
    <row r="216" spans="17:17">
      <c r="Q216" s="4"/>
    </row>
    <row r="217" spans="17:17">
      <c r="Q217" s="4"/>
    </row>
    <row r="218" spans="17:17">
      <c r="Q218" s="4"/>
    </row>
    <row r="219" spans="17:17">
      <c r="Q219" s="4"/>
    </row>
    <row r="220" spans="17:17">
      <c r="Q220" s="4"/>
    </row>
    <row r="221" spans="17:17">
      <c r="Q221" s="4"/>
    </row>
    <row r="222" spans="17:17">
      <c r="Q222" s="4"/>
    </row>
    <row r="223" spans="17:17">
      <c r="Q223" s="4"/>
    </row>
    <row r="224" spans="17:17">
      <c r="Q224" s="4"/>
    </row>
    <row r="225" spans="17:17">
      <c r="Q225" s="4"/>
    </row>
    <row r="226" spans="17:17">
      <c r="Q226" s="4"/>
    </row>
    <row r="227" spans="17:17">
      <c r="Q227" s="4"/>
    </row>
    <row r="228" spans="17:17">
      <c r="Q228" s="4"/>
    </row>
    <row r="229" spans="17:17">
      <c r="Q229" s="4"/>
    </row>
    <row r="230" spans="17:17">
      <c r="Q230" s="4"/>
    </row>
    <row r="231" spans="17:17">
      <c r="Q231" s="4"/>
    </row>
    <row r="232" spans="17:17">
      <c r="Q232" s="4"/>
    </row>
    <row r="233" spans="17:17">
      <c r="Q233" s="4"/>
    </row>
    <row r="234" spans="17:17">
      <c r="Q234" s="4"/>
    </row>
    <row r="235" spans="17:17">
      <c r="Q235" s="4"/>
    </row>
    <row r="236" spans="17:17">
      <c r="Q236" s="4"/>
    </row>
    <row r="237" spans="17:17">
      <c r="Q237" s="4"/>
    </row>
    <row r="238" spans="17:17">
      <c r="Q238" s="4"/>
    </row>
    <row r="239" spans="17:17">
      <c r="Q239" s="4"/>
    </row>
    <row r="240" spans="17:17">
      <c r="Q240" s="4"/>
    </row>
    <row r="241" spans="17:17">
      <c r="Q241" s="4"/>
    </row>
    <row r="242" spans="17:17">
      <c r="Q242" s="4"/>
    </row>
    <row r="243" spans="17:17">
      <c r="Q243" s="4"/>
    </row>
    <row r="244" spans="17:17">
      <c r="Q244" s="4"/>
    </row>
    <row r="245" spans="17:17">
      <c r="Q245" s="4"/>
    </row>
    <row r="246" spans="17:17">
      <c r="Q246" s="4"/>
    </row>
    <row r="247" spans="17:17">
      <c r="Q247" s="4"/>
    </row>
    <row r="248" spans="17:17">
      <c r="Q248" s="4"/>
    </row>
    <row r="249" spans="17:17">
      <c r="Q249" s="4"/>
    </row>
    <row r="250" spans="17:17">
      <c r="Q250" s="4"/>
    </row>
    <row r="251" spans="17:17">
      <c r="Q251" s="4"/>
    </row>
    <row r="252" spans="17:17">
      <c r="Q252" s="4"/>
    </row>
    <row r="253" spans="17:17">
      <c r="Q253" s="4"/>
    </row>
    <row r="254" spans="17:17">
      <c r="Q254" s="4"/>
    </row>
    <row r="255" spans="17:17">
      <c r="Q255" s="4"/>
    </row>
    <row r="256" spans="17:17">
      <c r="Q256" s="4"/>
    </row>
    <row r="257" spans="17:17">
      <c r="Q257" s="4"/>
    </row>
    <row r="258" spans="17:17">
      <c r="Q258" s="4"/>
    </row>
    <row r="259" spans="17:17">
      <c r="Q259" s="4"/>
    </row>
    <row r="260" spans="17:17">
      <c r="Q260" s="4"/>
    </row>
    <row r="261" spans="17:17">
      <c r="Q261" s="4"/>
    </row>
    <row r="262" spans="17:17">
      <c r="Q262" s="4"/>
    </row>
    <row r="263" spans="17:17">
      <c r="Q263" s="4"/>
    </row>
    <row r="264" spans="17:17">
      <c r="Q264" s="4"/>
    </row>
    <row r="265" spans="17:17">
      <c r="Q265" s="4"/>
    </row>
    <row r="266" spans="17:17">
      <c r="Q266" s="4"/>
    </row>
    <row r="267" spans="17:17">
      <c r="Q267" s="4"/>
    </row>
    <row r="268" spans="17:17">
      <c r="Q268" s="4"/>
    </row>
    <row r="269" spans="17:17">
      <c r="Q269" s="4"/>
    </row>
    <row r="270" spans="17:17">
      <c r="Q270" s="4"/>
    </row>
    <row r="271" spans="17:17">
      <c r="Q271" s="4"/>
    </row>
    <row r="272" spans="17:17">
      <c r="Q272" s="4"/>
    </row>
    <row r="273" spans="17:17">
      <c r="Q273" s="4"/>
    </row>
    <row r="274" spans="17:17">
      <c r="Q274" s="4"/>
    </row>
    <row r="275" spans="17:17">
      <c r="Q275" s="4"/>
    </row>
    <row r="276" spans="17:17">
      <c r="Q276" s="4"/>
    </row>
    <row r="277" spans="17:17">
      <c r="Q277" s="4"/>
    </row>
    <row r="278" spans="17:17">
      <c r="Q278" s="4"/>
    </row>
    <row r="279" spans="17:17">
      <c r="Q279" s="4"/>
    </row>
    <row r="280" spans="17:17">
      <c r="Q280" s="4"/>
    </row>
    <row r="281" spans="17:17">
      <c r="Q281" s="4"/>
    </row>
    <row r="282" spans="17:17">
      <c r="Q282" s="4"/>
    </row>
    <row r="283" spans="17:17">
      <c r="Q283" s="4"/>
    </row>
    <row r="284" spans="17:17">
      <c r="Q284" s="4"/>
    </row>
    <row r="285" spans="17:17">
      <c r="Q285" s="4"/>
    </row>
    <row r="286" spans="17:17">
      <c r="Q286" s="4"/>
    </row>
    <row r="287" spans="17:17">
      <c r="Q287" s="4"/>
    </row>
    <row r="288" spans="17:17">
      <c r="Q288" s="4"/>
    </row>
    <row r="289" spans="17:17">
      <c r="Q289" s="4"/>
    </row>
    <row r="290" spans="17:17">
      <c r="Q290" s="4"/>
    </row>
    <row r="291" spans="17:17">
      <c r="Q291" s="4"/>
    </row>
    <row r="292" spans="17:17">
      <c r="Q292" s="4"/>
    </row>
    <row r="293" spans="17:17">
      <c r="Q293" s="4"/>
    </row>
    <row r="294" spans="17:17">
      <c r="Q294" s="4"/>
    </row>
    <row r="295" spans="17:17">
      <c r="Q295" s="4"/>
    </row>
    <row r="296" spans="17:17">
      <c r="Q296" s="4"/>
    </row>
    <row r="297" spans="17:17">
      <c r="Q297" s="4"/>
    </row>
    <row r="298" spans="17:17">
      <c r="Q298" s="4"/>
    </row>
    <row r="299" spans="17:17">
      <c r="Q299" s="4"/>
    </row>
    <row r="300" spans="17:17">
      <c r="Q300" s="4"/>
    </row>
    <row r="301" spans="17:17">
      <c r="Q301" s="4"/>
    </row>
    <row r="302" spans="17:17">
      <c r="Q302" s="4"/>
    </row>
    <row r="303" spans="17:17">
      <c r="Q303" s="4"/>
    </row>
    <row r="304" spans="17:17">
      <c r="Q304" s="4"/>
    </row>
    <row r="305" spans="17:17">
      <c r="Q305" s="4"/>
    </row>
    <row r="306" spans="17:17">
      <c r="Q306" s="4"/>
    </row>
    <row r="307" spans="17:17">
      <c r="Q307" s="4"/>
    </row>
    <row r="308" spans="17:17">
      <c r="Q308" s="4"/>
    </row>
    <row r="309" spans="17:17">
      <c r="Q309" s="4"/>
    </row>
    <row r="310" spans="17:17">
      <c r="Q310" s="4"/>
    </row>
    <row r="311" spans="17:17">
      <c r="Q311" s="4"/>
    </row>
    <row r="312" spans="17:17">
      <c r="Q312" s="4"/>
    </row>
    <row r="313" spans="17:17">
      <c r="Q313" s="4"/>
    </row>
    <row r="314" spans="17:17">
      <c r="Q314" s="4"/>
    </row>
    <row r="315" spans="17:17">
      <c r="Q315" s="4"/>
    </row>
    <row r="316" spans="17:17">
      <c r="Q316" s="4"/>
    </row>
    <row r="317" spans="17:17">
      <c r="Q317" s="4"/>
    </row>
    <row r="318" spans="17:17">
      <c r="Q318" s="4"/>
    </row>
    <row r="319" spans="17:17">
      <c r="Q319" s="4"/>
    </row>
    <row r="320" spans="17:17">
      <c r="Q320" s="4"/>
    </row>
    <row r="321" spans="17:17">
      <c r="Q321" s="4"/>
    </row>
    <row r="322" spans="17:17">
      <c r="Q322" s="4"/>
    </row>
    <row r="323" spans="17:17">
      <c r="Q323" s="4"/>
    </row>
    <row r="324" spans="17:17">
      <c r="Q324" s="4"/>
    </row>
    <row r="325" spans="17:17">
      <c r="Q325" s="4"/>
    </row>
    <row r="326" spans="17:17">
      <c r="Q326" s="4"/>
    </row>
    <row r="327" spans="17:17">
      <c r="Q327" s="4"/>
    </row>
    <row r="328" spans="17:17">
      <c r="Q328" s="4"/>
    </row>
    <row r="329" spans="17:17">
      <c r="Q329" s="4"/>
    </row>
    <row r="330" spans="17:17">
      <c r="Q330" s="4"/>
    </row>
    <row r="331" spans="17:17">
      <c r="Q331" s="4"/>
    </row>
    <row r="332" spans="17:17">
      <c r="Q332" s="4"/>
    </row>
    <row r="333" spans="17:17">
      <c r="Q333" s="4"/>
    </row>
    <row r="334" spans="17:17">
      <c r="Q334" s="4"/>
    </row>
    <row r="335" spans="17:17">
      <c r="Q335" s="4"/>
    </row>
    <row r="336" spans="17:17">
      <c r="Q336" s="4"/>
    </row>
    <row r="337" spans="17:17">
      <c r="Q337" s="4"/>
    </row>
    <row r="338" spans="17:17">
      <c r="Q338" s="4"/>
    </row>
    <row r="339" spans="17:17">
      <c r="Q339" s="4"/>
    </row>
    <row r="340" spans="17:17">
      <c r="Q340" s="4"/>
    </row>
    <row r="341" spans="17:17">
      <c r="Q341" s="4"/>
    </row>
    <row r="342" spans="17:17">
      <c r="Q342" s="4"/>
    </row>
    <row r="343" spans="17:17">
      <c r="Q343" s="4"/>
    </row>
    <row r="344" spans="17:17">
      <c r="Q344" s="4"/>
    </row>
    <row r="345" spans="17:17">
      <c r="Q345" s="4"/>
    </row>
    <row r="346" spans="17:17">
      <c r="Q346" s="4"/>
    </row>
    <row r="347" spans="17:17">
      <c r="Q347" s="4"/>
    </row>
    <row r="348" spans="17:17">
      <c r="Q348" s="4"/>
    </row>
    <row r="349" spans="17:17">
      <c r="Q349" s="4"/>
    </row>
    <row r="350" spans="17:17">
      <c r="Q350" s="4"/>
    </row>
    <row r="351" spans="17:17">
      <c r="Q351" s="4"/>
    </row>
    <row r="352" spans="17:17">
      <c r="Q352" s="4"/>
    </row>
    <row r="353" spans="17:17">
      <c r="Q353" s="4"/>
    </row>
    <row r="354" spans="17:17">
      <c r="Q354" s="4"/>
    </row>
    <row r="355" spans="17:17">
      <c r="Q355" s="4"/>
    </row>
    <row r="356" spans="17:17">
      <c r="Q356" s="4"/>
    </row>
    <row r="357" spans="17:17">
      <c r="Q357" s="4"/>
    </row>
    <row r="358" spans="17:17">
      <c r="Q358" s="4"/>
    </row>
    <row r="359" spans="17:17">
      <c r="Q359" s="4"/>
    </row>
    <row r="360" spans="17:17">
      <c r="Q360" s="4"/>
    </row>
    <row r="361" spans="17:17">
      <c r="Q361" s="4"/>
    </row>
    <row r="362" spans="17:17">
      <c r="Q362" s="4"/>
    </row>
    <row r="363" spans="17:17">
      <c r="Q363" s="4"/>
    </row>
    <row r="364" spans="17:17">
      <c r="Q364" s="4"/>
    </row>
    <row r="365" spans="17:17">
      <c r="Q365" s="4"/>
    </row>
    <row r="366" spans="17:17">
      <c r="Q366" s="4"/>
    </row>
    <row r="367" spans="17:17">
      <c r="Q367" s="4"/>
    </row>
    <row r="368" spans="17:17">
      <c r="Q368" s="4"/>
    </row>
    <row r="369" spans="17:17">
      <c r="Q369" s="4"/>
    </row>
    <row r="370" spans="17:17">
      <c r="Q370" s="4"/>
    </row>
    <row r="371" spans="17:17">
      <c r="Q371" s="4"/>
    </row>
    <row r="372" spans="17:17">
      <c r="Q372" s="4"/>
    </row>
    <row r="373" spans="17:17">
      <c r="Q373" s="4"/>
    </row>
    <row r="374" spans="17:17">
      <c r="Q374" s="4"/>
    </row>
    <row r="375" spans="17:17">
      <c r="Q375" s="4"/>
    </row>
    <row r="376" spans="17:17">
      <c r="Q376" s="4"/>
    </row>
    <row r="377" spans="17:17">
      <c r="Q377" s="4"/>
    </row>
    <row r="378" spans="17:17">
      <c r="Q378" s="4"/>
    </row>
    <row r="379" spans="17:17">
      <c r="Q379" s="4"/>
    </row>
    <row r="380" spans="17:17">
      <c r="Q380" s="4"/>
    </row>
    <row r="381" spans="17:17">
      <c r="Q381" s="4"/>
    </row>
    <row r="382" spans="17:17">
      <c r="Q382" s="4"/>
    </row>
    <row r="383" spans="17:17">
      <c r="Q383" s="4"/>
    </row>
    <row r="384" spans="17:17">
      <c r="Q384" s="4"/>
    </row>
    <row r="385" spans="17:17">
      <c r="Q385" s="4"/>
    </row>
    <row r="386" spans="17:17">
      <c r="Q386" s="4"/>
    </row>
    <row r="387" spans="17:17">
      <c r="Q387" s="4"/>
    </row>
    <row r="388" spans="17:17">
      <c r="Q388" s="4"/>
    </row>
    <row r="389" spans="17:17">
      <c r="Q389" s="4"/>
    </row>
    <row r="390" spans="17:17">
      <c r="Q390" s="4"/>
    </row>
    <row r="391" spans="17:17">
      <c r="Q391" s="4"/>
    </row>
    <row r="392" spans="17:17">
      <c r="Q392" s="4"/>
    </row>
    <row r="393" spans="17:17">
      <c r="Q393" s="4"/>
    </row>
    <row r="394" spans="17:17">
      <c r="Q394" s="4"/>
    </row>
    <row r="395" spans="17:17">
      <c r="Q395" s="4"/>
    </row>
    <row r="396" spans="17:17">
      <c r="Q396" s="4"/>
    </row>
    <row r="397" spans="17:17">
      <c r="Q397" s="4"/>
    </row>
    <row r="398" spans="17:17">
      <c r="Q398" s="4"/>
    </row>
    <row r="399" spans="17:17">
      <c r="Q399" s="4"/>
    </row>
    <row r="400" spans="17:17">
      <c r="Q400" s="4"/>
    </row>
    <row r="401" spans="17:17">
      <c r="Q401" s="4"/>
    </row>
    <row r="402" spans="17:17">
      <c r="Q402" s="4"/>
    </row>
    <row r="403" spans="17:17">
      <c r="Q403" s="4"/>
    </row>
    <row r="404" spans="17:17">
      <c r="Q404" s="4"/>
    </row>
    <row r="405" spans="17:17">
      <c r="Q405" s="4"/>
    </row>
    <row r="406" spans="17:17">
      <c r="Q406" s="4"/>
    </row>
    <row r="407" spans="17:17">
      <c r="Q407" s="4"/>
    </row>
    <row r="408" spans="17:17">
      <c r="Q408" s="4"/>
    </row>
    <row r="409" spans="17:17">
      <c r="Q409" s="4"/>
    </row>
    <row r="410" spans="17:17">
      <c r="Q410" s="4"/>
    </row>
    <row r="411" spans="17:17">
      <c r="Q411" s="4"/>
    </row>
    <row r="412" spans="17:17">
      <c r="Q412" s="4"/>
    </row>
    <row r="413" spans="17:17">
      <c r="Q413" s="4"/>
    </row>
    <row r="414" spans="17:17">
      <c r="Q414" s="4"/>
    </row>
    <row r="415" spans="17:17">
      <c r="Q415" s="4"/>
    </row>
    <row r="416" spans="17:17">
      <c r="Q416" s="4"/>
    </row>
    <row r="417" spans="17:17">
      <c r="Q417" s="4"/>
    </row>
    <row r="418" spans="17:17">
      <c r="Q418" s="4"/>
    </row>
    <row r="419" spans="17:17">
      <c r="Q419" s="4"/>
    </row>
    <row r="420" spans="17:17">
      <c r="Q420" s="4"/>
    </row>
    <row r="421" spans="17:17">
      <c r="Q421" s="4"/>
    </row>
    <row r="422" spans="17:17">
      <c r="Q422" s="4"/>
    </row>
    <row r="423" spans="17:17">
      <c r="Q423" s="4"/>
    </row>
    <row r="424" spans="17:17">
      <c r="Q424" s="4"/>
    </row>
    <row r="425" spans="17:17">
      <c r="Q425" s="4"/>
    </row>
    <row r="426" spans="17:17">
      <c r="Q426" s="4"/>
    </row>
    <row r="427" spans="17:17">
      <c r="Q427" s="4"/>
    </row>
    <row r="428" spans="17:17">
      <c r="Q428" s="4"/>
    </row>
    <row r="429" spans="17:17">
      <c r="Q429" s="4"/>
    </row>
    <row r="430" spans="17:17">
      <c r="Q430" s="4"/>
    </row>
    <row r="431" spans="17:17">
      <c r="Q431" s="4"/>
    </row>
    <row r="432" spans="17:17">
      <c r="Q432" s="4"/>
    </row>
    <row r="433" spans="17:17">
      <c r="Q433" s="4"/>
    </row>
    <row r="434" spans="17:17">
      <c r="Q434" s="4"/>
    </row>
    <row r="435" spans="17:17">
      <c r="Q435" s="4"/>
    </row>
    <row r="436" spans="17:17">
      <c r="Q436" s="4"/>
    </row>
    <row r="437" spans="17:17">
      <c r="Q437" s="4"/>
    </row>
    <row r="438" spans="17:17">
      <c r="Q438" s="4"/>
    </row>
    <row r="439" spans="17:17">
      <c r="Q439" s="4"/>
    </row>
    <row r="440" spans="17:17">
      <c r="Q440" s="4"/>
    </row>
    <row r="441" spans="17:17">
      <c r="Q441" s="4"/>
    </row>
    <row r="442" spans="17:17">
      <c r="Q442" s="4"/>
    </row>
    <row r="443" spans="17:17">
      <c r="Q443" s="4"/>
    </row>
    <row r="444" spans="17:17">
      <c r="Q444" s="4"/>
    </row>
    <row r="445" spans="17:17">
      <c r="Q445" s="4"/>
    </row>
    <row r="446" spans="17:17">
      <c r="Q446" s="4"/>
    </row>
    <row r="447" spans="17:17">
      <c r="Q447" s="4"/>
    </row>
    <row r="448" spans="17:17">
      <c r="Q448" s="4"/>
    </row>
    <row r="449" spans="17:17">
      <c r="Q449" s="4"/>
    </row>
    <row r="450" spans="17:17">
      <c r="Q450" s="4"/>
    </row>
    <row r="451" spans="17:17">
      <c r="Q451" s="4"/>
    </row>
    <row r="452" spans="17:17">
      <c r="Q452" s="4"/>
    </row>
    <row r="453" spans="17:17">
      <c r="Q453" s="4"/>
    </row>
    <row r="454" spans="17:17">
      <c r="Q454" s="4"/>
    </row>
    <row r="455" spans="17:17">
      <c r="Q455" s="4"/>
    </row>
    <row r="456" spans="17:17">
      <c r="Q456" s="4"/>
    </row>
    <row r="457" spans="17:17">
      <c r="Q457" s="4"/>
    </row>
    <row r="458" spans="17:17">
      <c r="Q458" s="4"/>
    </row>
    <row r="459" spans="17:17">
      <c r="Q459" s="4"/>
    </row>
    <row r="460" spans="17:17">
      <c r="Q460" s="4"/>
    </row>
    <row r="461" spans="17:17">
      <c r="Q461" s="4"/>
    </row>
    <row r="462" spans="17:17">
      <c r="Q462" s="4"/>
    </row>
    <row r="463" spans="17:17">
      <c r="Q463" s="4"/>
    </row>
    <row r="464" spans="17:17">
      <c r="Q464" s="4"/>
    </row>
    <row r="465" spans="17:17">
      <c r="Q465" s="4"/>
    </row>
    <row r="466" spans="17:17">
      <c r="Q466" s="4"/>
    </row>
    <row r="467" spans="17:17">
      <c r="Q467" s="4"/>
    </row>
    <row r="468" spans="17:17">
      <c r="Q468" s="4"/>
    </row>
    <row r="469" spans="17:17">
      <c r="Q469" s="4"/>
    </row>
    <row r="470" spans="17:17">
      <c r="Q470" s="4"/>
    </row>
    <row r="471" spans="17:17">
      <c r="Q471" s="4"/>
    </row>
    <row r="472" spans="17:17">
      <c r="Q472" s="4"/>
    </row>
    <row r="473" spans="17:17">
      <c r="Q473" s="4"/>
    </row>
    <row r="474" spans="17:17">
      <c r="Q474" s="4"/>
    </row>
    <row r="475" spans="17:17">
      <c r="Q475" s="4"/>
    </row>
    <row r="476" spans="17:17">
      <c r="Q476" s="4"/>
    </row>
    <row r="477" spans="17:17">
      <c r="Q477" s="4"/>
    </row>
    <row r="478" spans="17:17">
      <c r="Q478" s="4"/>
    </row>
    <row r="479" spans="17:17">
      <c r="Q479" s="4"/>
    </row>
    <row r="480" spans="17:17">
      <c r="Q480" s="4"/>
    </row>
    <row r="481" spans="17:17">
      <c r="Q481" s="4"/>
    </row>
    <row r="482" spans="17:17">
      <c r="Q482" s="4"/>
    </row>
    <row r="483" spans="17:17">
      <c r="Q483" s="4"/>
    </row>
    <row r="484" spans="17:17">
      <c r="Q484" s="4"/>
    </row>
    <row r="485" spans="17:17">
      <c r="Q485" s="4"/>
    </row>
    <row r="486" spans="17:17">
      <c r="Q486" s="4"/>
    </row>
    <row r="487" spans="17:17">
      <c r="Q487" s="4"/>
    </row>
    <row r="488" spans="17:17">
      <c r="Q488" s="4"/>
    </row>
    <row r="489" spans="17:17">
      <c r="Q489" s="4"/>
    </row>
    <row r="490" spans="17:17">
      <c r="Q490" s="4"/>
    </row>
    <row r="491" spans="17:17">
      <c r="Q491" s="4"/>
    </row>
    <row r="492" spans="17:17">
      <c r="Q492" s="4"/>
    </row>
    <row r="493" spans="17:17">
      <c r="Q493" s="4"/>
    </row>
    <row r="494" spans="17:17">
      <c r="Q494" s="4"/>
    </row>
    <row r="495" spans="17:17">
      <c r="Q495" s="4"/>
    </row>
    <row r="496" spans="17:17">
      <c r="Q496" s="4"/>
    </row>
    <row r="497" spans="17:17">
      <c r="Q497" s="4"/>
    </row>
    <row r="498" spans="17:17">
      <c r="Q498" s="4"/>
    </row>
    <row r="499" spans="17:17">
      <c r="Q499" s="4"/>
    </row>
    <row r="500" spans="17:17">
      <c r="Q500" s="4"/>
    </row>
    <row r="501" spans="17:17">
      <c r="Q501" s="4"/>
    </row>
    <row r="502" spans="17:17">
      <c r="Q502" s="4"/>
    </row>
    <row r="503" spans="17:17">
      <c r="Q503" s="4"/>
    </row>
    <row r="504" spans="17:17">
      <c r="Q504" s="4"/>
    </row>
    <row r="505" spans="17:17">
      <c r="Q505" s="4"/>
    </row>
    <row r="506" spans="17:17">
      <c r="Q506" s="4"/>
    </row>
    <row r="507" spans="17:17">
      <c r="Q507" s="4"/>
    </row>
    <row r="508" spans="17:17">
      <c r="Q508" s="4"/>
    </row>
    <row r="509" spans="17:17">
      <c r="Q509" s="4"/>
    </row>
    <row r="510" spans="17:17">
      <c r="Q510" s="4"/>
    </row>
    <row r="511" spans="17:17">
      <c r="Q511" s="4"/>
    </row>
    <row r="512" spans="17:17">
      <c r="Q512" s="4"/>
    </row>
    <row r="513" spans="17:17">
      <c r="Q513" s="4"/>
    </row>
    <row r="514" spans="17:17">
      <c r="Q514" s="4"/>
    </row>
    <row r="515" spans="17:17">
      <c r="Q515" s="4"/>
    </row>
    <row r="516" spans="17:17">
      <c r="Q516" s="4"/>
    </row>
    <row r="517" spans="17:17">
      <c r="Q517" s="4"/>
    </row>
    <row r="518" spans="17:17">
      <c r="Q518" s="4"/>
    </row>
    <row r="519" spans="17:17">
      <c r="Q519" s="4"/>
    </row>
    <row r="520" spans="17:17">
      <c r="Q520" s="4"/>
    </row>
    <row r="521" spans="17:17">
      <c r="Q521" s="4"/>
    </row>
    <row r="522" spans="17:17">
      <c r="Q522" s="4"/>
    </row>
    <row r="523" spans="17:17">
      <c r="Q523" s="4"/>
    </row>
    <row r="524" spans="17:17">
      <c r="Q524" s="4"/>
    </row>
    <row r="525" spans="17:17">
      <c r="Q525" s="4"/>
    </row>
    <row r="526" spans="17:17">
      <c r="Q526" s="4"/>
    </row>
    <row r="527" spans="17:17">
      <c r="Q527" s="4"/>
    </row>
    <row r="528" spans="17:17">
      <c r="Q528" s="4"/>
    </row>
    <row r="529" spans="17:17">
      <c r="Q529" s="4"/>
    </row>
    <row r="530" spans="17:17">
      <c r="Q530" s="4"/>
    </row>
    <row r="531" spans="17:17">
      <c r="Q531" s="4"/>
    </row>
    <row r="532" spans="17:17">
      <c r="Q532" s="4"/>
    </row>
    <row r="533" spans="17:17">
      <c r="Q533" s="4"/>
    </row>
    <row r="534" spans="17:17">
      <c r="Q534" s="4"/>
    </row>
    <row r="535" spans="17:17">
      <c r="Q535" s="4"/>
    </row>
    <row r="536" spans="17:17">
      <c r="Q536" s="4"/>
    </row>
    <row r="537" spans="17:17">
      <c r="Q537" s="4"/>
    </row>
    <row r="538" spans="17:17">
      <c r="Q538" s="4"/>
    </row>
    <row r="539" spans="17:17">
      <c r="Q539" s="4"/>
    </row>
    <row r="540" spans="17:17">
      <c r="Q540" s="4"/>
    </row>
    <row r="541" spans="17:17">
      <c r="Q541" s="4"/>
    </row>
    <row r="542" spans="17:17">
      <c r="Q542" s="4"/>
    </row>
    <row r="543" spans="17:17">
      <c r="Q543" s="4"/>
    </row>
    <row r="544" spans="17:17">
      <c r="Q544" s="4"/>
    </row>
    <row r="545" spans="17:17">
      <c r="Q545" s="4"/>
    </row>
    <row r="546" spans="17:17">
      <c r="Q546" s="4"/>
    </row>
    <row r="547" spans="17:17">
      <c r="Q547" s="4"/>
    </row>
    <row r="548" spans="17:17">
      <c r="Q548" s="4"/>
    </row>
    <row r="549" spans="17:17">
      <c r="Q549" s="4"/>
    </row>
    <row r="550" spans="17:17">
      <c r="Q550" s="4"/>
    </row>
    <row r="551" spans="17:17">
      <c r="Q551" s="4"/>
    </row>
    <row r="552" spans="17:17">
      <c r="Q552" s="4"/>
    </row>
    <row r="553" spans="17:17">
      <c r="Q553" s="4"/>
    </row>
    <row r="554" spans="17:17">
      <c r="Q554" s="4"/>
    </row>
    <row r="555" spans="17:17">
      <c r="Q555" s="4"/>
    </row>
    <row r="556" spans="17:17">
      <c r="Q556" s="4"/>
    </row>
    <row r="557" spans="17:17">
      <c r="Q557" s="4"/>
    </row>
    <row r="558" spans="17:17">
      <c r="Q558" s="4"/>
    </row>
    <row r="559" spans="17:17">
      <c r="Q559" s="4"/>
    </row>
    <row r="560" spans="17:17">
      <c r="Q560" s="4"/>
    </row>
    <row r="561" spans="17:17">
      <c r="Q561" s="4"/>
    </row>
    <row r="562" spans="17:17">
      <c r="Q562" s="4"/>
    </row>
    <row r="563" spans="17:17">
      <c r="Q563" s="4"/>
    </row>
    <row r="564" spans="17:17">
      <c r="Q564" s="4"/>
    </row>
    <row r="565" spans="17:17">
      <c r="Q565" s="4"/>
    </row>
    <row r="566" spans="17:17">
      <c r="Q566" s="4"/>
    </row>
    <row r="567" spans="17:17">
      <c r="Q567" s="4"/>
    </row>
    <row r="568" spans="17:17">
      <c r="Q568" s="4"/>
    </row>
    <row r="569" spans="17:17">
      <c r="Q569" s="4"/>
    </row>
    <row r="570" spans="17:17">
      <c r="Q570" s="4"/>
    </row>
    <row r="571" spans="17:17">
      <c r="Q571" s="4"/>
    </row>
    <row r="572" spans="17:17">
      <c r="Q572" s="4"/>
    </row>
    <row r="573" spans="17:17">
      <c r="Q573" s="4"/>
    </row>
    <row r="574" spans="17:17">
      <c r="Q574" s="4"/>
    </row>
    <row r="575" spans="17:17">
      <c r="Q575" s="4"/>
    </row>
    <row r="576" spans="17:17">
      <c r="Q576" s="4"/>
    </row>
    <row r="577" spans="17:17">
      <c r="Q577" s="4"/>
    </row>
    <row r="578" spans="17:17">
      <c r="Q578" s="4"/>
    </row>
    <row r="579" spans="17:17">
      <c r="Q579" s="4"/>
    </row>
    <row r="580" spans="17:17">
      <c r="Q580" s="4"/>
    </row>
    <row r="581" spans="17:17">
      <c r="Q581" s="4"/>
    </row>
    <row r="582" spans="17:17">
      <c r="Q582" s="4"/>
    </row>
    <row r="583" spans="17:17">
      <c r="Q583" s="4"/>
    </row>
    <row r="584" spans="17:17">
      <c r="Q584" s="4"/>
    </row>
    <row r="585" spans="17:17">
      <c r="Q585" s="4"/>
    </row>
    <row r="586" spans="17:17">
      <c r="Q586" s="4"/>
    </row>
    <row r="587" spans="17:17">
      <c r="Q587" s="4"/>
    </row>
    <row r="588" spans="17:17">
      <c r="Q588" s="4"/>
    </row>
    <row r="589" spans="17:17">
      <c r="Q589" s="4"/>
    </row>
    <row r="590" spans="17:17">
      <c r="Q590" s="4"/>
    </row>
    <row r="591" spans="17:17">
      <c r="Q591" s="4"/>
    </row>
    <row r="592" spans="17:17">
      <c r="Q592" s="4"/>
    </row>
    <row r="593" spans="17:17">
      <c r="Q593" s="4"/>
    </row>
    <row r="594" spans="17:17">
      <c r="Q594" s="4"/>
    </row>
    <row r="595" spans="17:17">
      <c r="Q595" s="4"/>
    </row>
    <row r="596" spans="17:17">
      <c r="Q596" s="4"/>
    </row>
    <row r="597" spans="17:17">
      <c r="Q597" s="4"/>
    </row>
    <row r="598" spans="17:17">
      <c r="Q598" s="4"/>
    </row>
    <row r="599" spans="17:17">
      <c r="Q599" s="4"/>
    </row>
    <row r="600" spans="17:17">
      <c r="Q600" s="4"/>
    </row>
    <row r="601" spans="17:17">
      <c r="Q601" s="4"/>
    </row>
    <row r="602" spans="17:17">
      <c r="Q602" s="4"/>
    </row>
    <row r="603" spans="17:17">
      <c r="Q603" s="4"/>
    </row>
    <row r="604" spans="17:17">
      <c r="Q604" s="4"/>
    </row>
    <row r="605" spans="17:17">
      <c r="Q605" s="4"/>
    </row>
    <row r="606" spans="17:17">
      <c r="Q606" s="4"/>
    </row>
    <row r="607" spans="17:17">
      <c r="Q607" s="4"/>
    </row>
    <row r="608" spans="17:17">
      <c r="Q608" s="4"/>
    </row>
    <row r="609" spans="17:17">
      <c r="Q609" s="4"/>
    </row>
    <row r="610" spans="17:17">
      <c r="Q610" s="4"/>
    </row>
    <row r="611" spans="17:17">
      <c r="Q611" s="4"/>
    </row>
    <row r="612" spans="17:17">
      <c r="Q612" s="4"/>
    </row>
    <row r="613" spans="17:17">
      <c r="Q613" s="4"/>
    </row>
    <row r="614" spans="17:17">
      <c r="Q614" s="4"/>
    </row>
    <row r="615" spans="17:17">
      <c r="Q615" s="4"/>
    </row>
    <row r="616" spans="17:17">
      <c r="Q616" s="4"/>
    </row>
    <row r="617" spans="17:17">
      <c r="Q617" s="4"/>
    </row>
    <row r="618" spans="17:17">
      <c r="Q618" s="4"/>
    </row>
    <row r="619" spans="17:17">
      <c r="Q619" s="4"/>
    </row>
    <row r="620" spans="17:17">
      <c r="Q620" s="4"/>
    </row>
    <row r="621" spans="17:17">
      <c r="Q621" s="4"/>
    </row>
    <row r="622" spans="17:17">
      <c r="Q622" s="4"/>
    </row>
    <row r="623" spans="17:17">
      <c r="Q623" s="4"/>
    </row>
    <row r="624" spans="17:17">
      <c r="Q624" s="4"/>
    </row>
    <row r="625" spans="17:17">
      <c r="Q625" s="4"/>
    </row>
    <row r="626" spans="17:17">
      <c r="Q626" s="4"/>
    </row>
    <row r="627" spans="17:17">
      <c r="Q627" s="4"/>
    </row>
    <row r="628" spans="17:17">
      <c r="Q628" s="4"/>
    </row>
    <row r="629" spans="17:17">
      <c r="Q629" s="4"/>
    </row>
    <row r="630" spans="17:17">
      <c r="Q630" s="4"/>
    </row>
    <row r="631" spans="17:17">
      <c r="Q631" s="4"/>
    </row>
    <row r="632" spans="17:17">
      <c r="Q632" s="4"/>
    </row>
    <row r="633" spans="17:17">
      <c r="Q633" s="4"/>
    </row>
    <row r="634" spans="17:17">
      <c r="Q634" s="4"/>
    </row>
    <row r="635" spans="17:17">
      <c r="Q635" s="4"/>
    </row>
    <row r="636" spans="17:17">
      <c r="Q636" s="4"/>
    </row>
    <row r="637" spans="17:17">
      <c r="Q637" s="4"/>
    </row>
    <row r="638" spans="17:17">
      <c r="Q638" s="4"/>
    </row>
    <row r="639" spans="17:17">
      <c r="Q639" s="4"/>
    </row>
    <row r="640" spans="17:17">
      <c r="Q640" s="4"/>
    </row>
    <row r="641" spans="17:17">
      <c r="Q641" s="4"/>
    </row>
    <row r="642" spans="17:17">
      <c r="Q642" s="4"/>
    </row>
    <row r="643" spans="17:17">
      <c r="Q643" s="4"/>
    </row>
    <row r="644" spans="17:17">
      <c r="Q644" s="4"/>
    </row>
    <row r="645" spans="17:17">
      <c r="Q645" s="4"/>
    </row>
    <row r="646" spans="17:17">
      <c r="Q646" s="4"/>
    </row>
    <row r="647" spans="17:17">
      <c r="Q647" s="4"/>
    </row>
    <row r="648" spans="17:17">
      <c r="Q648" s="4"/>
    </row>
    <row r="649" spans="17:17">
      <c r="Q649" s="4"/>
    </row>
    <row r="650" spans="17:17">
      <c r="Q650" s="4"/>
    </row>
    <row r="651" spans="17:17">
      <c r="Q651" s="4"/>
    </row>
    <row r="652" spans="17:17">
      <c r="Q652" s="4"/>
    </row>
    <row r="653" spans="17:17">
      <c r="Q653" s="4"/>
    </row>
    <row r="654" spans="17:17">
      <c r="Q654" s="4"/>
    </row>
    <row r="655" spans="17:17">
      <c r="Q655" s="4"/>
    </row>
    <row r="656" spans="17:17">
      <c r="Q656" s="4"/>
    </row>
    <row r="657" spans="17:17">
      <c r="Q657" s="4"/>
    </row>
    <row r="658" spans="17:17">
      <c r="Q658" s="4"/>
    </row>
    <row r="659" spans="17:17">
      <c r="Q659" s="4"/>
    </row>
    <row r="660" spans="17:17">
      <c r="Q660" s="4"/>
    </row>
    <row r="661" spans="17:17">
      <c r="Q661" s="4"/>
    </row>
    <row r="662" spans="17:17">
      <c r="Q662" s="4"/>
    </row>
    <row r="663" spans="17:17">
      <c r="Q663" s="4"/>
    </row>
    <row r="664" spans="17:17">
      <c r="Q664" s="4"/>
    </row>
    <row r="665" spans="17:17">
      <c r="Q665" s="4"/>
    </row>
    <row r="666" spans="17:17">
      <c r="Q666" s="4"/>
    </row>
    <row r="667" spans="17:17">
      <c r="Q667" s="4"/>
    </row>
    <row r="668" spans="17:17">
      <c r="Q668" s="4"/>
    </row>
    <row r="669" spans="17:17">
      <c r="Q669" s="4"/>
    </row>
    <row r="670" spans="17:17">
      <c r="Q670" s="4"/>
    </row>
    <row r="671" spans="17:17">
      <c r="Q671" s="4"/>
    </row>
    <row r="672" spans="17:17">
      <c r="Q672" s="4"/>
    </row>
    <row r="673" spans="17:17">
      <c r="Q673" s="4"/>
    </row>
    <row r="674" spans="17:17">
      <c r="Q674" s="4"/>
    </row>
    <row r="675" spans="17:17">
      <c r="Q675" s="4"/>
    </row>
    <row r="676" spans="17:17">
      <c r="Q676" s="4"/>
    </row>
    <row r="677" spans="17:17">
      <c r="Q677" s="4"/>
    </row>
    <row r="678" spans="17:17">
      <c r="Q678" s="4"/>
    </row>
    <row r="679" spans="17:17">
      <c r="Q679" s="4"/>
    </row>
    <row r="680" spans="17:17">
      <c r="Q680" s="4"/>
    </row>
    <row r="681" spans="17:17">
      <c r="Q681" s="4"/>
    </row>
    <row r="682" spans="17:17">
      <c r="Q682" s="4"/>
    </row>
    <row r="683" spans="17:17">
      <c r="Q683" s="4"/>
    </row>
    <row r="684" spans="17:17">
      <c r="Q684" s="4"/>
    </row>
    <row r="685" spans="17:17">
      <c r="Q685" s="4"/>
    </row>
    <row r="686" spans="17:17">
      <c r="Q686" s="4"/>
    </row>
    <row r="687" spans="17:17">
      <c r="Q687" s="4"/>
    </row>
    <row r="688" spans="17:17">
      <c r="Q688" s="4"/>
    </row>
    <row r="689" spans="17:17">
      <c r="Q689" s="4"/>
    </row>
    <row r="690" spans="17:17">
      <c r="Q690" s="4"/>
    </row>
    <row r="691" spans="17:17">
      <c r="Q691" s="4"/>
    </row>
    <row r="692" spans="17:17">
      <c r="Q692" s="4"/>
    </row>
    <row r="693" spans="17:17">
      <c r="Q693" s="4"/>
    </row>
    <row r="694" spans="17:17">
      <c r="Q694" s="4"/>
    </row>
    <row r="695" spans="17:17">
      <c r="Q695" s="4"/>
    </row>
    <row r="696" spans="17:17">
      <c r="Q696" s="4"/>
    </row>
    <row r="697" spans="17:17">
      <c r="Q697" s="4"/>
    </row>
    <row r="698" spans="17:17">
      <c r="Q698" s="4"/>
    </row>
    <row r="699" spans="17:17">
      <c r="Q699" s="4"/>
    </row>
    <row r="700" spans="17:17">
      <c r="Q700" s="4"/>
    </row>
    <row r="701" spans="17:17">
      <c r="Q701" s="4"/>
    </row>
    <row r="702" spans="17:17">
      <c r="Q702" s="4"/>
    </row>
    <row r="703" spans="17:17">
      <c r="Q703" s="4"/>
    </row>
    <row r="704" spans="17:17">
      <c r="Q704" s="4"/>
    </row>
    <row r="705" spans="17:17">
      <c r="Q705" s="4"/>
    </row>
    <row r="706" spans="17:17">
      <c r="Q706" s="4"/>
    </row>
    <row r="707" spans="17:17">
      <c r="Q707" s="4"/>
    </row>
    <row r="708" spans="17:17">
      <c r="Q708" s="4"/>
    </row>
    <row r="709" spans="17:17">
      <c r="Q709" s="4"/>
    </row>
    <row r="710" spans="17:17">
      <c r="Q710" s="4"/>
    </row>
    <row r="711" spans="17:17">
      <c r="Q711" s="4"/>
    </row>
    <row r="712" spans="17:17">
      <c r="Q712" s="4"/>
    </row>
    <row r="713" spans="17:17">
      <c r="Q713" s="4"/>
    </row>
    <row r="714" spans="17:17">
      <c r="Q714" s="4"/>
    </row>
    <row r="715" spans="17:17">
      <c r="Q715" s="4"/>
    </row>
    <row r="716" spans="17:17">
      <c r="Q716" s="4"/>
    </row>
    <row r="717" spans="17:17">
      <c r="Q717" s="4"/>
    </row>
    <row r="718" spans="17:17">
      <c r="Q718" s="4"/>
    </row>
    <row r="719" spans="17:17">
      <c r="Q719" s="4"/>
    </row>
    <row r="720" spans="17:17">
      <c r="Q720" s="4"/>
    </row>
    <row r="721" spans="17:17">
      <c r="Q721" s="4"/>
    </row>
    <row r="722" spans="17:17">
      <c r="Q722" s="4"/>
    </row>
    <row r="723" spans="17:17">
      <c r="Q723" s="4"/>
    </row>
    <row r="724" spans="17:17">
      <c r="Q724" s="4"/>
    </row>
    <row r="725" spans="17:17">
      <c r="Q725" s="4"/>
    </row>
    <row r="726" spans="17:17">
      <c r="Q726" s="4"/>
    </row>
    <row r="727" spans="17:17">
      <c r="Q727" s="4"/>
    </row>
    <row r="728" spans="17:17">
      <c r="Q728" s="4"/>
    </row>
    <row r="729" spans="17:17">
      <c r="Q729" s="4"/>
    </row>
    <row r="730" spans="17:17">
      <c r="Q730" s="4"/>
    </row>
    <row r="731" spans="17:17">
      <c r="Q731" s="4"/>
    </row>
    <row r="732" spans="17:17">
      <c r="Q732" s="4"/>
    </row>
    <row r="733" spans="17:17">
      <c r="Q733" s="4"/>
    </row>
    <row r="734" spans="17:17">
      <c r="Q734" s="4"/>
    </row>
    <row r="735" spans="17:17">
      <c r="Q735" s="4"/>
    </row>
    <row r="736" spans="17:17">
      <c r="Q736" s="4"/>
    </row>
    <row r="737" spans="17:17">
      <c r="Q737" s="4"/>
    </row>
    <row r="738" spans="17:17">
      <c r="Q738" s="4"/>
    </row>
    <row r="739" spans="17:17">
      <c r="Q739" s="4"/>
    </row>
    <row r="740" spans="17:17">
      <c r="Q740" s="4"/>
    </row>
    <row r="741" spans="17:17">
      <c r="Q741" s="4"/>
    </row>
    <row r="742" spans="17:17">
      <c r="Q742" s="4"/>
    </row>
    <row r="743" spans="17:17">
      <c r="Q743" s="4"/>
    </row>
    <row r="744" spans="17:17">
      <c r="Q744" s="4"/>
    </row>
    <row r="745" spans="17:17">
      <c r="Q745" s="4"/>
    </row>
    <row r="746" spans="17:17">
      <c r="Q746" s="4"/>
    </row>
    <row r="747" spans="17:17">
      <c r="Q747" s="4"/>
    </row>
    <row r="748" spans="17:17">
      <c r="Q748" s="4"/>
    </row>
    <row r="749" spans="17:17">
      <c r="Q749" s="4"/>
    </row>
    <row r="750" spans="17:17">
      <c r="Q750" s="4"/>
    </row>
    <row r="751" spans="17:17">
      <c r="Q751" s="4"/>
    </row>
    <row r="752" spans="17:17">
      <c r="Q752" s="4"/>
    </row>
    <row r="753" spans="17:17">
      <c r="Q753" s="4"/>
    </row>
    <row r="754" spans="17:17">
      <c r="Q754" s="4"/>
    </row>
    <row r="755" spans="17:17">
      <c r="Q755" s="4"/>
    </row>
    <row r="756" spans="17:17">
      <c r="Q756" s="4"/>
    </row>
    <row r="757" spans="17:17">
      <c r="Q757" s="4"/>
    </row>
    <row r="758" spans="17:17">
      <c r="Q758" s="4"/>
    </row>
    <row r="759" spans="17:17">
      <c r="Q759" s="4"/>
    </row>
    <row r="760" spans="17:17">
      <c r="Q760" s="4"/>
    </row>
    <row r="761" spans="17:17">
      <c r="Q761" s="4"/>
    </row>
    <row r="762" spans="17:17">
      <c r="Q762" s="4"/>
    </row>
    <row r="763" spans="17:17">
      <c r="Q763" s="4"/>
    </row>
    <row r="764" spans="17:17">
      <c r="Q764" s="4"/>
    </row>
    <row r="765" spans="17:17">
      <c r="Q765" s="4"/>
    </row>
    <row r="766" spans="17:17">
      <c r="Q766" s="4"/>
    </row>
    <row r="767" spans="17:17">
      <c r="Q767" s="4"/>
    </row>
    <row r="768" spans="17:17">
      <c r="Q768" s="4"/>
    </row>
    <row r="769" spans="17:17">
      <c r="Q769" s="4"/>
    </row>
    <row r="770" spans="17:17">
      <c r="Q770" s="4"/>
    </row>
    <row r="771" spans="17:17">
      <c r="Q771" s="4"/>
    </row>
    <row r="772" spans="17:17">
      <c r="Q772" s="4"/>
    </row>
    <row r="773" spans="17:17">
      <c r="Q773" s="4"/>
    </row>
    <row r="774" spans="17:17">
      <c r="Q774" s="4"/>
    </row>
    <row r="775" spans="17:17">
      <c r="Q775" s="4"/>
    </row>
    <row r="776" spans="17:17">
      <c r="Q776" s="4"/>
    </row>
    <row r="777" spans="17:17">
      <c r="Q777" s="4"/>
    </row>
    <row r="778" spans="17:17">
      <c r="Q778" s="4"/>
    </row>
    <row r="779" spans="17:17">
      <c r="Q779" s="4"/>
    </row>
    <row r="780" spans="17:17">
      <c r="Q780" s="4"/>
    </row>
    <row r="781" spans="17:17">
      <c r="Q781" s="4"/>
    </row>
    <row r="782" spans="17:17">
      <c r="Q782" s="4"/>
    </row>
    <row r="783" spans="17:17">
      <c r="Q783" s="4"/>
    </row>
    <row r="784" spans="17:17">
      <c r="Q784" s="4"/>
    </row>
    <row r="785" spans="17:17">
      <c r="Q785" s="4"/>
    </row>
    <row r="786" spans="17:17">
      <c r="Q786" s="4"/>
    </row>
    <row r="787" spans="17:17">
      <c r="Q787" s="4"/>
    </row>
    <row r="788" spans="17:17">
      <c r="Q788" s="4"/>
    </row>
    <row r="789" spans="17:17">
      <c r="Q789" s="4"/>
    </row>
    <row r="790" spans="17:17">
      <c r="Q790" s="4"/>
    </row>
    <row r="791" spans="17:17">
      <c r="Q791" s="4"/>
    </row>
    <row r="792" spans="17:17">
      <c r="Q792" s="4"/>
    </row>
    <row r="793" spans="17:17">
      <c r="Q793" s="4"/>
    </row>
    <row r="794" spans="17:17">
      <c r="Q794" s="4"/>
    </row>
    <row r="795" spans="17:17">
      <c r="Q795" s="4"/>
    </row>
    <row r="796" spans="17:17">
      <c r="Q796" s="4"/>
    </row>
    <row r="797" spans="17:17">
      <c r="Q797" s="4"/>
    </row>
    <row r="798" spans="17:17">
      <c r="Q798" s="4"/>
    </row>
    <row r="799" spans="17:17">
      <c r="Q799" s="4"/>
    </row>
    <row r="800" spans="17:17">
      <c r="Q800" s="4"/>
    </row>
    <row r="801" spans="17:17">
      <c r="Q801" s="4"/>
    </row>
    <row r="802" spans="17:17">
      <c r="Q802" s="4"/>
    </row>
    <row r="803" spans="17:17">
      <c r="Q803" s="4"/>
    </row>
    <row r="804" spans="17:17">
      <c r="Q804" s="4"/>
    </row>
    <row r="805" spans="17:17">
      <c r="Q805" s="4"/>
    </row>
    <row r="806" spans="17:17">
      <c r="Q806" s="4"/>
    </row>
    <row r="807" spans="17:17">
      <c r="Q807" s="4"/>
    </row>
    <row r="808" spans="17:17">
      <c r="Q808" s="4"/>
    </row>
    <row r="809" spans="17:17">
      <c r="Q809" s="4"/>
    </row>
    <row r="810" spans="17:17">
      <c r="Q810" s="4"/>
    </row>
    <row r="811" spans="17:17">
      <c r="Q811" s="4"/>
    </row>
    <row r="812" spans="17:17">
      <c r="Q812" s="4"/>
    </row>
    <row r="813" spans="17:17">
      <c r="Q813" s="4"/>
    </row>
    <row r="814" spans="17:17">
      <c r="Q814" s="4"/>
    </row>
    <row r="815" spans="17:17">
      <c r="Q815" s="4"/>
    </row>
    <row r="816" spans="17:17">
      <c r="Q816" s="4"/>
    </row>
    <row r="817" spans="17:17">
      <c r="Q817" s="4"/>
    </row>
    <row r="818" spans="17:17">
      <c r="Q818" s="4"/>
    </row>
    <row r="819" spans="17:17">
      <c r="Q819" s="4"/>
    </row>
    <row r="820" spans="17:17">
      <c r="Q820" s="4"/>
    </row>
    <row r="821" spans="17:17">
      <c r="Q821" s="4"/>
    </row>
    <row r="822" spans="17:17">
      <c r="Q822" s="4"/>
    </row>
    <row r="823" spans="17:17">
      <c r="Q823" s="4"/>
    </row>
    <row r="824" spans="17:17">
      <c r="Q824" s="4"/>
    </row>
    <row r="825" spans="17:17">
      <c r="Q825" s="4"/>
    </row>
    <row r="826" spans="17:17">
      <c r="Q826" s="4"/>
    </row>
    <row r="827" spans="17:17">
      <c r="Q827" s="4"/>
    </row>
    <row r="828" spans="17:17">
      <c r="Q828" s="4"/>
    </row>
    <row r="829" spans="17:17">
      <c r="Q829" s="4"/>
    </row>
    <row r="830" spans="17:17">
      <c r="Q830" s="4"/>
    </row>
    <row r="831" spans="17:17">
      <c r="Q831" s="4"/>
    </row>
    <row r="832" spans="17:17">
      <c r="Q832" s="4"/>
    </row>
    <row r="833" spans="17:17">
      <c r="Q833" s="4"/>
    </row>
    <row r="834" spans="17:17">
      <c r="Q834" s="4"/>
    </row>
    <row r="835" spans="17:17">
      <c r="Q835" s="4"/>
    </row>
    <row r="836" spans="17:17">
      <c r="Q836" s="4"/>
    </row>
    <row r="837" spans="17:17">
      <c r="Q837" s="4"/>
    </row>
    <row r="838" spans="17:17">
      <c r="Q838" s="4"/>
    </row>
    <row r="839" spans="17:17">
      <c r="Q839" s="4"/>
    </row>
    <row r="840" spans="17:17">
      <c r="Q840" s="4"/>
    </row>
    <row r="841" spans="17:17">
      <c r="Q841" s="4"/>
    </row>
    <row r="842" spans="17:17">
      <c r="Q842" s="4"/>
    </row>
    <row r="843" spans="17:17">
      <c r="Q843" s="4"/>
    </row>
    <row r="844" spans="17:17">
      <c r="Q844" s="4"/>
    </row>
    <row r="845" spans="17:17">
      <c r="Q845" s="4"/>
    </row>
    <row r="846" spans="17:17">
      <c r="Q846" s="4"/>
    </row>
    <row r="847" spans="17:17">
      <c r="Q847" s="4"/>
    </row>
    <row r="848" spans="17:17">
      <c r="Q848" s="4"/>
    </row>
    <row r="849" spans="17:17">
      <c r="Q849" s="4"/>
    </row>
    <row r="850" spans="17:17">
      <c r="Q850" s="4"/>
    </row>
    <row r="851" spans="17:17">
      <c r="Q851" s="4"/>
    </row>
    <row r="852" spans="17:17">
      <c r="Q852" s="4"/>
    </row>
    <row r="853" spans="17:17">
      <c r="Q853" s="4"/>
    </row>
    <row r="854" spans="17:17">
      <c r="Q854" s="4"/>
    </row>
    <row r="855" spans="17:17">
      <c r="Q855" s="4"/>
    </row>
    <row r="856" spans="17:17">
      <c r="Q856" s="4"/>
    </row>
    <row r="857" spans="17:17">
      <c r="Q857" s="4"/>
    </row>
    <row r="858" spans="17:17">
      <c r="Q858" s="4"/>
    </row>
    <row r="859" spans="17:17">
      <c r="Q859" s="4"/>
    </row>
    <row r="860" spans="17:17">
      <c r="Q860" s="4"/>
    </row>
    <row r="861" spans="17:17">
      <c r="Q861" s="4"/>
    </row>
    <row r="862" spans="17:17">
      <c r="Q862" s="4"/>
    </row>
    <row r="863" spans="17:17">
      <c r="Q863" s="4"/>
    </row>
    <row r="864" spans="17:17">
      <c r="Q864" s="4"/>
    </row>
    <row r="865" spans="17:17">
      <c r="Q865" s="4"/>
    </row>
    <row r="866" spans="17:17">
      <c r="Q866" s="4"/>
    </row>
    <row r="867" spans="17:17">
      <c r="Q867" s="4"/>
    </row>
    <row r="868" spans="17:17">
      <c r="Q868" s="4"/>
    </row>
    <row r="869" spans="17:17">
      <c r="Q869" s="4"/>
    </row>
    <row r="870" spans="17:17">
      <c r="Q870" s="4"/>
    </row>
    <row r="871" spans="17:17">
      <c r="Q871" s="4"/>
    </row>
    <row r="872" spans="17:17">
      <c r="Q872" s="4"/>
    </row>
    <row r="873" spans="17:17">
      <c r="Q873" s="4"/>
    </row>
    <row r="874" spans="17:17">
      <c r="Q874" s="4"/>
    </row>
    <row r="875" spans="17:17">
      <c r="Q875" s="4"/>
    </row>
    <row r="876" spans="17:17">
      <c r="Q876" s="4"/>
    </row>
    <row r="877" spans="17:17">
      <c r="Q877" s="4"/>
    </row>
    <row r="878" spans="17:17">
      <c r="Q878" s="4"/>
    </row>
    <row r="879" spans="17:17">
      <c r="Q879" s="4"/>
    </row>
    <row r="880" spans="17:17">
      <c r="Q880" s="4"/>
    </row>
    <row r="881" spans="17:17">
      <c r="Q881" s="4"/>
    </row>
    <row r="882" spans="17:17">
      <c r="Q882" s="4"/>
    </row>
    <row r="883" spans="17:17">
      <c r="Q883" s="4"/>
    </row>
    <row r="884" spans="17:17">
      <c r="Q884" s="4"/>
    </row>
    <row r="885" spans="17:17">
      <c r="Q885" s="4"/>
    </row>
    <row r="886" spans="17:17">
      <c r="Q886" s="4"/>
    </row>
    <row r="887" spans="17:17">
      <c r="Q887" s="4"/>
    </row>
    <row r="888" spans="17:17">
      <c r="Q888" s="4"/>
    </row>
    <row r="889" spans="17:17">
      <c r="Q889" s="4"/>
    </row>
    <row r="890" spans="17:17">
      <c r="Q890" s="4"/>
    </row>
    <row r="891" spans="17:17">
      <c r="Q891" s="4"/>
    </row>
    <row r="892" spans="17:17">
      <c r="Q892" s="4"/>
    </row>
    <row r="893" spans="17:17">
      <c r="Q893" s="4"/>
    </row>
    <row r="894" spans="17:17">
      <c r="Q894" s="4"/>
    </row>
    <row r="895" spans="17:17">
      <c r="Q895" s="4"/>
    </row>
    <row r="896" spans="17:17">
      <c r="Q896" s="4"/>
    </row>
    <row r="897" spans="17:17">
      <c r="Q897" s="4"/>
    </row>
    <row r="898" spans="17:17">
      <c r="Q898" s="4"/>
    </row>
    <row r="899" spans="17:17">
      <c r="Q899" s="4"/>
    </row>
    <row r="900" spans="17:17">
      <c r="Q900" s="4"/>
    </row>
    <row r="901" spans="17:17">
      <c r="Q901" s="4"/>
    </row>
    <row r="902" spans="17:17">
      <c r="Q902" s="4"/>
    </row>
    <row r="903" spans="17:17">
      <c r="Q903" s="4"/>
    </row>
    <row r="904" spans="17:17">
      <c r="Q904" s="4"/>
    </row>
    <row r="905" spans="17:17">
      <c r="Q905" s="4"/>
    </row>
    <row r="906" spans="17:17">
      <c r="Q906" s="4"/>
    </row>
    <row r="907" spans="17:17">
      <c r="Q907" s="4"/>
    </row>
    <row r="908" spans="17:17">
      <c r="Q908" s="4"/>
    </row>
    <row r="909" spans="17:17">
      <c r="Q909" s="4"/>
    </row>
    <row r="910" spans="17:17">
      <c r="Q910" s="4"/>
    </row>
    <row r="911" spans="17:17">
      <c r="Q911" s="4"/>
    </row>
    <row r="912" spans="17:17">
      <c r="Q912" s="4"/>
    </row>
    <row r="913" spans="17:17">
      <c r="Q913" s="4"/>
    </row>
    <row r="914" spans="17:17">
      <c r="Q914" s="4"/>
    </row>
    <row r="915" spans="17:17">
      <c r="Q915" s="4"/>
    </row>
    <row r="916" spans="17:17">
      <c r="Q916" s="4"/>
    </row>
    <row r="917" spans="17:17">
      <c r="Q917" s="4"/>
    </row>
    <row r="918" spans="17:17">
      <c r="Q918" s="4"/>
    </row>
    <row r="919" spans="17:17">
      <c r="Q919" s="4"/>
    </row>
    <row r="920" spans="17:17">
      <c r="Q920" s="4"/>
    </row>
    <row r="921" spans="17:17">
      <c r="Q921" s="4"/>
    </row>
    <row r="922" spans="17:17">
      <c r="Q922" s="4"/>
    </row>
    <row r="923" spans="17:17">
      <c r="Q923" s="4"/>
    </row>
    <row r="924" spans="17:17">
      <c r="Q924" s="4"/>
    </row>
    <row r="925" spans="17:17">
      <c r="Q925" s="4"/>
    </row>
    <row r="926" spans="17:17">
      <c r="Q926" s="4"/>
    </row>
    <row r="927" spans="17:17">
      <c r="Q927" s="4"/>
    </row>
    <row r="928" spans="17:17">
      <c r="Q928" s="4"/>
    </row>
    <row r="929" spans="17:17">
      <c r="Q929" s="4"/>
    </row>
    <row r="930" spans="17:17">
      <c r="Q930" s="4"/>
    </row>
    <row r="931" spans="17:17">
      <c r="Q931" s="4"/>
    </row>
    <row r="932" spans="17:17">
      <c r="Q932" s="4"/>
    </row>
    <row r="933" spans="17:17">
      <c r="Q933" s="4"/>
    </row>
    <row r="934" spans="17:17">
      <c r="Q934" s="4"/>
    </row>
    <row r="935" spans="17:17">
      <c r="Q935" s="4"/>
    </row>
    <row r="936" spans="17:17">
      <c r="Q936" s="4"/>
    </row>
    <row r="937" spans="17:17">
      <c r="Q937" s="4"/>
    </row>
    <row r="938" spans="17:17">
      <c r="Q938" s="4"/>
    </row>
    <row r="939" spans="17:17">
      <c r="Q939" s="4"/>
    </row>
    <row r="940" spans="17:17">
      <c r="Q940" s="4"/>
    </row>
    <row r="941" spans="17:17">
      <c r="Q941" s="4"/>
    </row>
    <row r="942" spans="17:17">
      <c r="Q942" s="4"/>
    </row>
    <row r="943" spans="17:17">
      <c r="Q943" s="4"/>
    </row>
    <row r="944" spans="17:17">
      <c r="Q944" s="4"/>
    </row>
    <row r="945" spans="17:17">
      <c r="Q945" s="4"/>
    </row>
    <row r="946" spans="17:17">
      <c r="Q946" s="4"/>
    </row>
    <row r="947" spans="17:17">
      <c r="Q947" s="4"/>
    </row>
    <row r="948" spans="17:17">
      <c r="Q948" s="4"/>
    </row>
    <row r="949" spans="17:17">
      <c r="Q949" s="4"/>
    </row>
    <row r="950" spans="17:17">
      <c r="Q950" s="4"/>
    </row>
    <row r="951" spans="17:17">
      <c r="Q951" s="4"/>
    </row>
    <row r="952" spans="17:17">
      <c r="Q952" s="4"/>
    </row>
    <row r="953" spans="17:17">
      <c r="Q953" s="4"/>
    </row>
    <row r="954" spans="17:17">
      <c r="Q954" s="4"/>
    </row>
    <row r="955" spans="17:17">
      <c r="Q955" s="4"/>
    </row>
    <row r="956" spans="17:17">
      <c r="Q956" s="4"/>
    </row>
    <row r="957" spans="17:17">
      <c r="Q957" s="4"/>
    </row>
    <row r="958" spans="17:17">
      <c r="Q958" s="4"/>
    </row>
    <row r="959" spans="17:17">
      <c r="Q959" s="4"/>
    </row>
    <row r="960" spans="17:17">
      <c r="Q960" s="4"/>
    </row>
    <row r="961" spans="17:17">
      <c r="Q961" s="4"/>
    </row>
    <row r="962" spans="17:17">
      <c r="Q962" s="4"/>
    </row>
    <row r="963" spans="17:17">
      <c r="Q963" s="4"/>
    </row>
    <row r="964" spans="17:17">
      <c r="Q964" s="4"/>
    </row>
    <row r="965" spans="17:17">
      <c r="Q965" s="4"/>
    </row>
    <row r="966" spans="17:17">
      <c r="Q966" s="4"/>
    </row>
    <row r="967" spans="17:17">
      <c r="Q967" s="4"/>
    </row>
    <row r="968" spans="17:17">
      <c r="Q968" s="4"/>
    </row>
    <row r="969" spans="17:17">
      <c r="Q969" s="4"/>
    </row>
    <row r="970" spans="17:17">
      <c r="Q970" s="4"/>
    </row>
    <row r="971" spans="17:17">
      <c r="Q971" s="4"/>
    </row>
    <row r="972" spans="17:17">
      <c r="Q972" s="4"/>
    </row>
    <row r="973" spans="17:17">
      <c r="Q973" s="4"/>
    </row>
    <row r="974" spans="17:17">
      <c r="Q974" s="4"/>
    </row>
    <row r="975" spans="17:17">
      <c r="Q975" s="4"/>
    </row>
    <row r="976" spans="17:17">
      <c r="Q976" s="4"/>
    </row>
    <row r="977" spans="17:17">
      <c r="Q977" s="4"/>
    </row>
    <row r="978" spans="17:17">
      <c r="Q978" s="4"/>
    </row>
    <row r="979" spans="17:17">
      <c r="Q979" s="4"/>
    </row>
    <row r="980" spans="17:17">
      <c r="Q980" s="4"/>
    </row>
    <row r="981" spans="17:17">
      <c r="Q981" s="4"/>
    </row>
    <row r="982" spans="17:17">
      <c r="Q982" s="4"/>
    </row>
    <row r="983" spans="17:17">
      <c r="Q983" s="4"/>
    </row>
    <row r="984" spans="17:17">
      <c r="Q984" s="4"/>
    </row>
    <row r="985" spans="17:17">
      <c r="Q985" s="4"/>
    </row>
    <row r="986" spans="17:17">
      <c r="Q986" s="4"/>
    </row>
    <row r="987" spans="17:17">
      <c r="Q987" s="4"/>
    </row>
    <row r="988" spans="17:17">
      <c r="Q988" s="4"/>
    </row>
    <row r="989" spans="17:17">
      <c r="Q989" s="4"/>
    </row>
    <row r="990" spans="17:17">
      <c r="Q990" s="4"/>
    </row>
    <row r="991" spans="17:17">
      <c r="Q991" s="4"/>
    </row>
    <row r="992" spans="17:17">
      <c r="Q992" s="4"/>
    </row>
    <row r="993" spans="17:17">
      <c r="Q993" s="4"/>
    </row>
    <row r="994" spans="17:17">
      <c r="Q994" s="4"/>
    </row>
    <row r="995" spans="17:17">
      <c r="Q995" s="4"/>
    </row>
    <row r="996" spans="17:17">
      <c r="Q996" s="4"/>
    </row>
    <row r="997" spans="17:17">
      <c r="Q997" s="4"/>
    </row>
    <row r="998" spans="17:17">
      <c r="Q998" s="4"/>
    </row>
    <row r="999" spans="17:17">
      <c r="Q999" s="4"/>
    </row>
    <row r="1000" spans="17:17">
      <c r="Q1000" s="4"/>
    </row>
    <row r="1001" spans="17:17">
      <c r="Q1001" s="4"/>
    </row>
    <row r="1002" spans="17:17">
      <c r="Q1002" s="4"/>
    </row>
    <row r="1003" spans="17:17">
      <c r="Q1003" s="4"/>
    </row>
    <row r="1004" spans="17:17">
      <c r="Q1004" s="4"/>
    </row>
    <row r="1005" spans="17:17">
      <c r="Q1005" s="4"/>
    </row>
    <row r="1006" spans="17:17">
      <c r="Q1006" s="4"/>
    </row>
    <row r="1007" spans="17:17">
      <c r="Q1007" s="4"/>
    </row>
    <row r="1008" spans="17:17">
      <c r="Q1008" s="4"/>
    </row>
    <row r="1009" spans="17:17">
      <c r="Q1009" s="4"/>
    </row>
    <row r="1010" spans="17:17">
      <c r="Q1010" s="4"/>
    </row>
    <row r="1011" spans="17:17">
      <c r="Q1011" s="4"/>
    </row>
    <row r="1012" spans="17:17">
      <c r="Q1012" s="4"/>
    </row>
    <row r="1013" spans="17:17">
      <c r="Q1013" s="4"/>
    </row>
    <row r="1014" spans="17:17">
      <c r="Q1014" s="4"/>
    </row>
    <row r="1015" spans="17:17">
      <c r="Q1015" s="4"/>
    </row>
    <row r="1016" spans="17:17">
      <c r="Q1016" s="4"/>
    </row>
    <row r="1017" spans="17:17">
      <c r="Q1017" s="4"/>
    </row>
    <row r="1018" spans="17:17">
      <c r="Q1018" s="4"/>
    </row>
    <row r="1019" spans="17:17">
      <c r="Q1019" s="4"/>
    </row>
    <row r="1020" spans="17:17">
      <c r="Q1020" s="4"/>
    </row>
    <row r="1021" spans="17:17">
      <c r="Q1021" s="4"/>
    </row>
    <row r="1022" spans="17:17">
      <c r="Q1022" s="4"/>
    </row>
    <row r="1023" spans="17:17">
      <c r="Q1023" s="4"/>
    </row>
    <row r="1024" spans="17:17">
      <c r="Q1024" s="4"/>
    </row>
    <row r="1025" spans="17:17">
      <c r="Q1025" s="4"/>
    </row>
    <row r="1026" spans="17:17">
      <c r="Q1026" s="4"/>
    </row>
    <row r="1027" spans="17:17">
      <c r="Q1027" s="4"/>
    </row>
    <row r="1028" spans="17:17">
      <c r="Q1028" s="4"/>
    </row>
    <row r="1029" spans="17:17">
      <c r="Q1029" s="4"/>
    </row>
    <row r="1030" spans="17:17">
      <c r="Q1030" s="4"/>
    </row>
    <row r="1031" spans="17:17">
      <c r="Q1031" s="4"/>
    </row>
    <row r="1032" spans="17:17">
      <c r="Q1032" s="4"/>
    </row>
    <row r="1033" spans="17:17">
      <c r="Q1033" s="4"/>
    </row>
    <row r="1034" spans="17:17">
      <c r="Q1034" s="4"/>
    </row>
    <row r="1035" spans="17:17">
      <c r="Q1035" s="4"/>
    </row>
    <row r="1036" spans="17:17">
      <c r="Q1036" s="4"/>
    </row>
    <row r="1037" spans="17:17">
      <c r="Q1037" s="4"/>
    </row>
    <row r="1038" spans="17:17">
      <c r="Q1038" s="4"/>
    </row>
    <row r="1039" spans="17:17">
      <c r="Q1039" s="4"/>
    </row>
    <row r="1040" spans="17:17">
      <c r="Q1040" s="4"/>
    </row>
    <row r="1041" spans="17:17">
      <c r="Q1041" s="4"/>
    </row>
    <row r="1042" spans="17:17">
      <c r="Q1042" s="4"/>
    </row>
    <row r="1043" spans="17:17">
      <c r="Q1043" s="4"/>
    </row>
    <row r="1044" spans="17:17">
      <c r="Q1044" s="4"/>
    </row>
    <row r="1045" spans="17:17">
      <c r="Q1045" s="4"/>
    </row>
    <row r="1046" spans="17:17">
      <c r="Q1046" s="4"/>
    </row>
    <row r="1047" spans="17:17">
      <c r="Q1047" s="4"/>
    </row>
    <row r="1048" spans="17:17">
      <c r="Q1048" s="4"/>
    </row>
    <row r="1049" spans="17:17">
      <c r="Q1049" s="4"/>
    </row>
    <row r="1050" spans="17:17">
      <c r="Q1050" s="4"/>
    </row>
    <row r="1051" spans="17:17">
      <c r="Q1051" s="4"/>
    </row>
    <row r="1052" spans="17:17">
      <c r="Q1052" s="4"/>
    </row>
    <row r="1053" spans="17:17">
      <c r="Q1053" s="4"/>
    </row>
    <row r="1054" spans="17:17">
      <c r="Q1054" s="4"/>
    </row>
    <row r="1055" spans="17:17">
      <c r="Q1055" s="4"/>
    </row>
    <row r="1056" spans="17:17">
      <c r="Q1056" s="4"/>
    </row>
    <row r="1057" spans="17:17">
      <c r="Q1057" s="4"/>
    </row>
    <row r="1058" spans="17:17">
      <c r="Q1058" s="4"/>
    </row>
    <row r="1059" spans="17:17">
      <c r="Q1059" s="4"/>
    </row>
    <row r="1060" spans="17:17">
      <c r="Q1060" s="4"/>
    </row>
    <row r="1061" spans="17:17">
      <c r="Q1061" s="4"/>
    </row>
    <row r="1062" spans="17:17">
      <c r="Q1062" s="4"/>
    </row>
    <row r="1063" spans="17:17">
      <c r="Q1063" s="4"/>
    </row>
    <row r="1064" spans="17:17">
      <c r="Q1064" s="4"/>
    </row>
    <row r="1065" spans="17:17">
      <c r="Q1065" s="4"/>
    </row>
    <row r="1066" spans="17:17">
      <c r="Q1066" s="4"/>
    </row>
    <row r="1067" spans="17:17">
      <c r="Q1067" s="4"/>
    </row>
    <row r="1068" spans="17:17">
      <c r="Q1068" s="4"/>
    </row>
    <row r="1069" spans="17:17">
      <c r="Q1069" s="4"/>
    </row>
    <row r="1070" spans="17:17">
      <c r="Q1070" s="4"/>
    </row>
    <row r="1071" spans="17:17">
      <c r="Q1071" s="4"/>
    </row>
    <row r="1072" spans="17:17">
      <c r="Q1072" s="4"/>
    </row>
    <row r="1073" spans="17:17">
      <c r="Q1073" s="4"/>
    </row>
    <row r="1074" spans="17:17">
      <c r="Q1074" s="4"/>
    </row>
    <row r="1075" spans="17:17">
      <c r="Q1075" s="4"/>
    </row>
    <row r="1076" spans="17:17">
      <c r="Q1076" s="4"/>
    </row>
    <row r="1077" spans="17:17">
      <c r="Q1077" s="4"/>
    </row>
    <row r="1078" spans="17:17">
      <c r="Q1078" s="4"/>
    </row>
    <row r="1079" spans="17:17">
      <c r="Q1079" s="4"/>
    </row>
    <row r="1080" spans="17:17">
      <c r="Q1080" s="4"/>
    </row>
    <row r="1081" spans="17:17">
      <c r="Q1081" s="4"/>
    </row>
    <row r="1082" spans="17:17">
      <c r="Q1082" s="4"/>
    </row>
    <row r="1083" spans="17:17">
      <c r="Q1083" s="4"/>
    </row>
    <row r="1084" spans="17:17">
      <c r="Q1084" s="4"/>
    </row>
    <row r="1085" spans="17:17">
      <c r="Q1085" s="4"/>
    </row>
    <row r="1086" spans="17:17">
      <c r="Q1086" s="4"/>
    </row>
    <row r="1087" spans="17:17">
      <c r="Q1087" s="4"/>
    </row>
    <row r="1088" spans="17:17">
      <c r="Q1088" s="4"/>
    </row>
    <row r="1089" spans="17:17">
      <c r="Q1089" s="4"/>
    </row>
    <row r="1090" spans="17:17">
      <c r="Q1090" s="4"/>
    </row>
    <row r="1091" spans="17:17">
      <c r="Q1091" s="4"/>
    </row>
    <row r="1092" spans="17:17">
      <c r="Q1092" s="4"/>
    </row>
    <row r="1093" spans="17:17">
      <c r="Q1093" s="4"/>
    </row>
    <row r="1094" spans="17:17">
      <c r="Q1094" s="4"/>
    </row>
    <row r="1095" spans="17:17">
      <c r="Q1095" s="4"/>
    </row>
    <row r="1096" spans="17:17">
      <c r="Q1096" s="4"/>
    </row>
    <row r="1097" spans="17:17">
      <c r="Q1097" s="4"/>
    </row>
    <row r="1098" spans="17:17">
      <c r="Q1098" s="4"/>
    </row>
    <row r="1099" spans="17:17">
      <c r="Q1099" s="4"/>
    </row>
    <row r="1100" spans="17:17">
      <c r="Q1100" s="4"/>
    </row>
    <row r="1101" spans="17:17">
      <c r="Q1101" s="4"/>
    </row>
    <row r="1102" spans="17:17">
      <c r="Q1102" s="4"/>
    </row>
    <row r="1103" spans="17:17">
      <c r="Q1103" s="4"/>
    </row>
    <row r="1104" spans="17:17">
      <c r="Q1104" s="4"/>
    </row>
    <row r="1105" spans="17:17">
      <c r="Q1105" s="4"/>
    </row>
    <row r="1106" spans="17:17">
      <c r="Q1106" s="4"/>
    </row>
    <row r="1107" spans="17:17">
      <c r="Q1107" s="4"/>
    </row>
    <row r="1108" spans="17:17">
      <c r="Q1108" s="4"/>
    </row>
    <row r="1109" spans="17:17">
      <c r="Q1109" s="4"/>
    </row>
    <row r="1110" spans="17:17">
      <c r="Q1110" s="4"/>
    </row>
    <row r="1111" spans="17:17">
      <c r="Q1111" s="4"/>
    </row>
    <row r="1112" spans="17:17">
      <c r="Q1112" s="4"/>
    </row>
    <row r="1113" spans="17:17">
      <c r="Q1113" s="4"/>
    </row>
    <row r="1114" spans="17:17">
      <c r="Q1114" s="4"/>
    </row>
    <row r="1115" spans="17:17">
      <c r="Q1115" s="4"/>
    </row>
    <row r="1116" spans="17:17">
      <c r="Q1116" s="4"/>
    </row>
    <row r="1117" spans="17:17">
      <c r="Q1117" s="4"/>
    </row>
    <row r="1118" spans="17:17">
      <c r="Q1118" s="4"/>
    </row>
    <row r="1119" spans="17:17">
      <c r="Q1119" s="4"/>
    </row>
    <row r="1120" spans="17:17">
      <c r="Q1120" s="4"/>
    </row>
    <row r="1121" spans="17:17">
      <c r="Q1121" s="4"/>
    </row>
    <row r="1122" spans="17:17">
      <c r="Q1122" s="4"/>
    </row>
    <row r="1123" spans="17:17">
      <c r="Q1123" s="4"/>
    </row>
    <row r="1124" spans="17:17">
      <c r="Q1124" s="4"/>
    </row>
    <row r="1125" spans="17:17">
      <c r="Q1125" s="4"/>
    </row>
    <row r="1126" spans="17:17">
      <c r="Q1126" s="4"/>
    </row>
    <row r="1127" spans="17:17">
      <c r="Q1127" s="4"/>
    </row>
    <row r="1128" spans="17:17">
      <c r="Q1128" s="4"/>
    </row>
    <row r="1129" spans="17:17">
      <c r="Q1129" s="4"/>
    </row>
    <row r="1130" spans="17:17">
      <c r="Q1130" s="4"/>
    </row>
    <row r="1131" spans="17:17">
      <c r="Q1131" s="4"/>
    </row>
    <row r="1132" spans="17:17">
      <c r="Q1132" s="4"/>
    </row>
    <row r="1133" spans="17:17">
      <c r="Q1133" s="4"/>
    </row>
    <row r="1134" spans="17:17">
      <c r="Q1134" s="4"/>
    </row>
    <row r="1135" spans="17:17">
      <c r="Q1135" s="4"/>
    </row>
    <row r="1136" spans="17:17">
      <c r="Q1136" s="4"/>
    </row>
    <row r="1137" spans="17:17">
      <c r="Q1137" s="4"/>
    </row>
    <row r="1138" spans="17:17">
      <c r="Q1138" s="4"/>
    </row>
    <row r="1139" spans="17:17">
      <c r="Q1139" s="4"/>
    </row>
    <row r="1140" spans="17:17">
      <c r="Q1140" s="4"/>
    </row>
    <row r="1141" spans="17:17">
      <c r="Q1141" s="4"/>
    </row>
    <row r="1142" spans="17:17">
      <c r="Q1142" s="4"/>
    </row>
    <row r="1143" spans="17:17">
      <c r="Q1143" s="4"/>
    </row>
    <row r="1144" spans="17:17">
      <c r="Q1144" s="4"/>
    </row>
    <row r="1145" spans="17:17">
      <c r="Q1145" s="4"/>
    </row>
    <row r="1146" spans="17:17">
      <c r="Q1146" s="4"/>
    </row>
    <row r="1147" spans="17:17">
      <c r="Q1147" s="4"/>
    </row>
    <row r="1148" spans="17:17">
      <c r="Q1148" s="4"/>
    </row>
    <row r="1149" spans="17:17">
      <c r="Q1149" s="4"/>
    </row>
    <row r="1150" spans="17:17">
      <c r="Q1150" s="4"/>
    </row>
    <row r="1151" spans="17:17">
      <c r="Q1151" s="4"/>
    </row>
    <row r="1152" spans="17:17">
      <c r="Q1152" s="4"/>
    </row>
    <row r="1153" spans="17:17">
      <c r="Q1153" s="4"/>
    </row>
    <row r="1154" spans="17:17">
      <c r="Q1154" s="4"/>
    </row>
    <row r="1155" spans="17:17">
      <c r="Q1155" s="4"/>
    </row>
    <row r="1156" spans="17:17">
      <c r="Q1156" s="4"/>
    </row>
    <row r="1157" spans="17:17">
      <c r="Q1157" s="4"/>
    </row>
    <row r="1158" spans="17:17">
      <c r="Q1158" s="4"/>
    </row>
    <row r="1159" spans="17:17">
      <c r="Q1159" s="4"/>
    </row>
    <row r="1160" spans="17:17">
      <c r="Q1160" s="4"/>
    </row>
    <row r="1161" spans="17:17">
      <c r="Q1161" s="4"/>
    </row>
    <row r="1162" spans="17:17">
      <c r="Q1162" s="4"/>
    </row>
    <row r="1163" spans="17:17">
      <c r="Q1163" s="4"/>
    </row>
    <row r="1164" spans="17:17">
      <c r="Q1164" s="4"/>
    </row>
    <row r="1165" spans="17:17">
      <c r="Q1165" s="4"/>
    </row>
    <row r="1166" spans="17:17">
      <c r="Q1166" s="4"/>
    </row>
    <row r="1167" spans="17:17">
      <c r="Q1167" s="4"/>
    </row>
    <row r="1168" spans="17:17">
      <c r="Q1168" s="4"/>
    </row>
    <row r="1169" spans="17:17">
      <c r="Q1169" s="4"/>
    </row>
    <row r="1170" spans="17:17">
      <c r="Q1170" s="4"/>
    </row>
    <row r="1171" spans="17:17">
      <c r="Q1171" s="4"/>
    </row>
    <row r="1172" spans="17:17">
      <c r="Q1172" s="4"/>
    </row>
    <row r="1173" spans="17:17">
      <c r="Q1173" s="4"/>
    </row>
    <row r="1174" spans="17:17">
      <c r="Q1174" s="4"/>
    </row>
    <row r="1175" spans="17:17">
      <c r="Q1175" s="4"/>
    </row>
    <row r="1176" spans="17:17">
      <c r="Q1176" s="4"/>
    </row>
    <row r="1177" spans="17:17">
      <c r="Q1177" s="4"/>
    </row>
    <row r="1178" spans="17:17">
      <c r="Q1178" s="4"/>
    </row>
    <row r="1179" spans="17:17">
      <c r="Q1179" s="4"/>
    </row>
    <row r="1180" spans="17:17">
      <c r="Q1180" s="4"/>
    </row>
    <row r="1181" spans="17:17">
      <c r="Q1181" s="4"/>
    </row>
    <row r="1182" spans="17:17">
      <c r="Q1182" s="4"/>
    </row>
    <row r="1183" spans="17:17">
      <c r="Q1183" s="4"/>
    </row>
    <row r="1184" spans="17:17">
      <c r="Q1184" s="4"/>
    </row>
    <row r="1185" spans="17:17">
      <c r="Q1185" s="4"/>
    </row>
    <row r="1186" spans="17:17">
      <c r="Q1186" s="4"/>
    </row>
    <row r="1187" spans="17:17">
      <c r="Q1187" s="4"/>
    </row>
    <row r="1188" spans="17:17">
      <c r="Q1188" s="4"/>
    </row>
    <row r="1189" spans="17:17">
      <c r="Q1189" s="4"/>
    </row>
    <row r="1190" spans="17:17">
      <c r="Q1190" s="4"/>
    </row>
    <row r="1191" spans="17:17">
      <c r="Q1191" s="4"/>
    </row>
    <row r="1192" spans="17:17">
      <c r="Q1192" s="4"/>
    </row>
    <row r="1193" spans="17:17">
      <c r="Q1193" s="4"/>
    </row>
    <row r="1194" spans="17:17">
      <c r="Q1194" s="4"/>
    </row>
    <row r="1195" spans="17:17">
      <c r="Q1195" s="4"/>
    </row>
    <row r="1196" spans="17:17">
      <c r="Q1196" s="4"/>
    </row>
    <row r="1197" spans="17:17">
      <c r="Q1197" s="4"/>
    </row>
    <row r="1198" spans="17:17">
      <c r="Q1198" s="4"/>
    </row>
    <row r="1199" spans="17:17">
      <c r="Q1199" s="4"/>
    </row>
    <row r="1200" spans="17:17">
      <c r="Q1200" s="4"/>
    </row>
    <row r="1201" spans="17:17">
      <c r="Q1201" s="4"/>
    </row>
    <row r="1202" spans="17:17">
      <c r="Q1202" s="4"/>
    </row>
    <row r="1203" spans="17:17">
      <c r="Q1203" s="4"/>
    </row>
    <row r="1204" spans="17:17">
      <c r="Q1204" s="4"/>
    </row>
    <row r="1205" spans="17:17">
      <c r="Q1205" s="4"/>
    </row>
    <row r="1206" spans="17:17">
      <c r="Q1206" s="4"/>
    </row>
    <row r="1207" spans="17:17">
      <c r="Q1207" s="4"/>
    </row>
    <row r="1208" spans="17:17">
      <c r="Q1208" s="4"/>
    </row>
    <row r="1209" spans="17:17">
      <c r="Q1209" s="4"/>
    </row>
    <row r="1210" spans="17:17">
      <c r="Q1210" s="4"/>
    </row>
    <row r="1211" spans="17:17">
      <c r="Q1211" s="4"/>
    </row>
    <row r="1212" spans="17:17">
      <c r="Q1212" s="4"/>
    </row>
    <row r="1213" spans="17:17">
      <c r="Q1213" s="4"/>
    </row>
    <row r="1214" spans="17:17">
      <c r="Q1214" s="4"/>
    </row>
    <row r="1215" spans="17:17">
      <c r="Q1215" s="4"/>
    </row>
    <row r="1216" spans="17:17">
      <c r="Q1216" s="4"/>
    </row>
    <row r="1217" spans="17:17">
      <c r="Q1217" s="4"/>
    </row>
    <row r="1218" spans="17:17">
      <c r="Q1218" s="4"/>
    </row>
    <row r="1219" spans="17:17">
      <c r="Q1219" s="4"/>
    </row>
    <row r="1220" spans="17:17">
      <c r="Q1220" s="4"/>
    </row>
    <row r="1221" spans="17:17">
      <c r="Q1221" s="4"/>
    </row>
    <row r="1222" spans="17:17">
      <c r="Q1222" s="4"/>
    </row>
    <row r="1223" spans="17:17">
      <c r="Q1223" s="4"/>
    </row>
    <row r="1224" spans="17:17">
      <c r="Q1224" s="4"/>
    </row>
    <row r="1225" spans="17:17">
      <c r="Q1225" s="4"/>
    </row>
    <row r="1226" spans="17:17">
      <c r="Q1226" s="4"/>
    </row>
    <row r="1227" spans="17:17">
      <c r="Q1227" s="4"/>
    </row>
    <row r="1228" spans="17:17">
      <c r="Q1228" s="4"/>
    </row>
    <row r="1229" spans="17:17">
      <c r="Q1229" s="4"/>
    </row>
    <row r="1230" spans="17:17">
      <c r="Q1230" s="4"/>
    </row>
    <row r="1231" spans="17:17">
      <c r="Q1231" s="4"/>
    </row>
    <row r="1232" spans="17:17">
      <c r="Q1232" s="4"/>
    </row>
    <row r="1233" spans="17:17">
      <c r="Q1233" s="4"/>
    </row>
    <row r="1234" spans="17:17">
      <c r="Q1234" s="4"/>
    </row>
    <row r="1235" spans="17:17">
      <c r="Q1235" s="4"/>
    </row>
    <row r="1236" spans="17:17">
      <c r="Q1236" s="4"/>
    </row>
    <row r="1237" spans="17:17">
      <c r="Q1237" s="4"/>
    </row>
    <row r="1238" spans="17:17">
      <c r="Q1238" s="4"/>
    </row>
    <row r="1239" spans="17:17">
      <c r="Q1239" s="4"/>
    </row>
    <row r="1240" spans="17:17">
      <c r="Q1240" s="4"/>
    </row>
    <row r="1241" spans="17:17">
      <c r="Q1241" s="4"/>
    </row>
    <row r="1242" spans="17:17">
      <c r="Q1242" s="4"/>
    </row>
    <row r="1243" spans="17:17">
      <c r="Q1243" s="4"/>
    </row>
    <row r="1244" spans="17:17">
      <c r="Q1244" s="4"/>
    </row>
    <row r="1245" spans="17:17">
      <c r="Q1245" s="4"/>
    </row>
    <row r="1246" spans="17:17">
      <c r="Q1246" s="4"/>
    </row>
    <row r="1247" spans="17:17">
      <c r="Q1247" s="4"/>
    </row>
    <row r="1248" spans="17:17">
      <c r="Q1248" s="4"/>
    </row>
    <row r="1249" spans="17:17">
      <c r="Q1249" s="4"/>
    </row>
    <row r="1250" spans="17:17">
      <c r="Q1250" s="4"/>
    </row>
    <row r="1251" spans="17:17">
      <c r="Q1251" s="4"/>
    </row>
    <row r="1252" spans="17:17">
      <c r="Q1252" s="4"/>
    </row>
    <row r="1253" spans="17:17">
      <c r="Q1253" s="4"/>
    </row>
    <row r="1254" spans="17:17">
      <c r="Q1254" s="4"/>
    </row>
    <row r="1255" spans="17:17">
      <c r="Q1255" s="4"/>
    </row>
    <row r="1256" spans="17:17">
      <c r="Q1256" s="4"/>
    </row>
    <row r="1257" spans="17:17">
      <c r="Q1257" s="4"/>
    </row>
    <row r="1258" spans="17:17">
      <c r="Q1258" s="4"/>
    </row>
    <row r="1259" spans="17:17">
      <c r="Q1259" s="4"/>
    </row>
    <row r="1260" spans="17:17">
      <c r="Q1260" s="4"/>
    </row>
    <row r="1261" spans="17:17">
      <c r="Q1261" s="4"/>
    </row>
    <row r="1262" spans="17:17">
      <c r="Q1262" s="4"/>
    </row>
    <row r="1263" spans="17:17">
      <c r="Q1263" s="4"/>
    </row>
    <row r="1264" spans="17:17">
      <c r="Q1264" s="4"/>
    </row>
    <row r="1265" spans="17:17">
      <c r="Q1265" s="4"/>
    </row>
    <row r="1266" spans="17:17">
      <c r="Q1266" s="4"/>
    </row>
    <row r="1267" spans="17:17">
      <c r="Q1267" s="4"/>
    </row>
    <row r="1268" spans="17:17">
      <c r="Q1268" s="4"/>
    </row>
    <row r="1269" spans="17:17">
      <c r="Q1269" s="4"/>
    </row>
    <row r="1270" spans="17:17">
      <c r="Q1270" s="4"/>
    </row>
    <row r="1271" spans="17:17">
      <c r="Q1271" s="4"/>
    </row>
    <row r="1272" spans="17:17">
      <c r="Q1272" s="4"/>
    </row>
    <row r="1273" spans="17:17">
      <c r="Q1273" s="4"/>
    </row>
    <row r="1274" spans="17:17">
      <c r="Q1274" s="4"/>
    </row>
    <row r="1275" spans="17:17">
      <c r="Q1275" s="4"/>
    </row>
    <row r="1276" spans="17:17">
      <c r="Q1276" s="4"/>
    </row>
    <row r="1277" spans="17:17">
      <c r="Q1277" s="4"/>
    </row>
    <row r="1278" spans="17:17">
      <c r="Q1278" s="4"/>
    </row>
    <row r="1279" spans="17:17">
      <c r="Q1279" s="4"/>
    </row>
    <row r="1280" spans="17:17">
      <c r="Q1280" s="4"/>
    </row>
    <row r="1281" spans="17:17">
      <c r="Q1281" s="4"/>
    </row>
    <row r="1282" spans="17:17">
      <c r="Q1282" s="4"/>
    </row>
    <row r="1283" spans="17:17">
      <c r="Q1283" s="4"/>
    </row>
    <row r="1284" spans="17:17">
      <c r="Q1284" s="4"/>
    </row>
    <row r="1285" spans="17:17">
      <c r="Q1285" s="4"/>
    </row>
    <row r="1286" spans="17:17">
      <c r="Q1286" s="4"/>
    </row>
    <row r="1287" spans="17:17">
      <c r="Q1287" s="4"/>
    </row>
    <row r="1288" spans="17:17">
      <c r="Q1288" s="4"/>
    </row>
    <row r="1289" spans="17:17">
      <c r="Q1289" s="4"/>
    </row>
    <row r="1290" spans="17:17">
      <c r="Q1290" s="4"/>
    </row>
    <row r="1291" spans="17:17">
      <c r="Q1291" s="4"/>
    </row>
    <row r="1292" spans="17:17">
      <c r="Q1292" s="4"/>
    </row>
    <row r="1293" spans="17:17">
      <c r="Q1293" s="4"/>
    </row>
    <row r="1294" spans="17:17">
      <c r="Q1294" s="4"/>
    </row>
    <row r="1295" spans="17:17">
      <c r="Q1295" s="4"/>
    </row>
    <row r="1296" spans="17:17">
      <c r="Q1296" s="4"/>
    </row>
    <row r="1297" spans="17:17">
      <c r="Q1297" s="4"/>
    </row>
    <row r="1298" spans="17:17">
      <c r="Q1298" s="4"/>
    </row>
    <row r="1299" spans="17:17">
      <c r="Q1299" s="4"/>
    </row>
    <row r="1300" spans="17:17">
      <c r="Q1300" s="4"/>
    </row>
    <row r="1301" spans="17:17">
      <c r="Q1301" s="4"/>
    </row>
    <row r="1302" spans="17:17">
      <c r="Q1302" s="4"/>
    </row>
    <row r="1303" spans="17:17">
      <c r="Q1303" s="4"/>
    </row>
    <row r="1304" spans="17:17">
      <c r="Q1304" s="4"/>
    </row>
    <row r="1305" spans="17:17">
      <c r="Q1305" s="4"/>
    </row>
    <row r="1306" spans="17:17">
      <c r="Q1306" s="4"/>
    </row>
    <row r="1307" spans="17:17">
      <c r="Q1307" s="4"/>
    </row>
    <row r="1308" spans="17:17">
      <c r="Q1308" s="4"/>
    </row>
    <row r="1309" spans="17:17">
      <c r="Q1309" s="4"/>
    </row>
    <row r="1310" spans="17:17">
      <c r="Q1310" s="4"/>
    </row>
    <row r="1311" spans="17:17">
      <c r="Q1311" s="4"/>
    </row>
    <row r="1312" spans="17:17">
      <c r="Q1312" s="4"/>
    </row>
    <row r="1313" spans="17:17">
      <c r="Q1313" s="4"/>
    </row>
    <row r="1314" spans="17:17">
      <c r="Q1314" s="4"/>
    </row>
    <row r="1315" spans="17:17">
      <c r="Q1315" s="4"/>
    </row>
    <row r="1316" spans="17:17">
      <c r="Q1316" s="4"/>
    </row>
    <row r="1317" spans="17:17">
      <c r="Q1317" s="4"/>
    </row>
    <row r="1318" spans="17:17">
      <c r="Q1318" s="4"/>
    </row>
    <row r="1319" spans="17:17">
      <c r="Q1319" s="4"/>
    </row>
    <row r="1320" spans="17:17">
      <c r="Q1320" s="4"/>
    </row>
    <row r="1321" spans="17:17">
      <c r="Q1321" s="4"/>
    </row>
    <row r="1322" spans="17:17">
      <c r="Q1322" s="4"/>
    </row>
    <row r="1323" spans="17:17">
      <c r="Q1323" s="4"/>
    </row>
    <row r="1324" spans="17:17">
      <c r="Q1324" s="4"/>
    </row>
    <row r="1325" spans="17:17">
      <c r="Q1325" s="4"/>
    </row>
    <row r="1326" spans="17:17">
      <c r="Q1326" s="4"/>
    </row>
    <row r="1327" spans="17:17">
      <c r="Q1327" s="4"/>
    </row>
    <row r="1328" spans="17:17">
      <c r="Q1328" s="4"/>
    </row>
    <row r="1329" spans="17:17">
      <c r="Q1329" s="4"/>
    </row>
    <row r="1330" spans="17:17">
      <c r="Q1330" s="4"/>
    </row>
    <row r="1331" spans="17:17">
      <c r="Q1331" s="4"/>
    </row>
    <row r="1332" spans="17:17">
      <c r="Q1332" s="4"/>
    </row>
    <row r="1333" spans="17:17">
      <c r="Q1333" s="4"/>
    </row>
    <row r="1334" spans="17:17">
      <c r="Q1334" s="4"/>
    </row>
    <row r="1335" spans="17:17">
      <c r="Q1335" s="4"/>
    </row>
    <row r="1336" spans="17:17">
      <c r="Q1336" s="4"/>
    </row>
    <row r="1337" spans="17:17">
      <c r="Q1337" s="4"/>
    </row>
    <row r="1338" spans="17:17">
      <c r="Q1338" s="4"/>
    </row>
    <row r="1339" spans="17:17">
      <c r="Q1339" s="4"/>
    </row>
    <row r="1340" spans="17:17">
      <c r="Q1340" s="4"/>
    </row>
    <row r="1341" spans="17:17">
      <c r="Q1341" s="4"/>
    </row>
    <row r="1342" spans="17:17">
      <c r="Q1342" s="4"/>
    </row>
    <row r="1343" spans="17:17">
      <c r="Q1343" s="4"/>
    </row>
    <row r="1344" spans="17:17">
      <c r="Q1344" s="4"/>
    </row>
    <row r="1345" spans="17:17">
      <c r="Q1345" s="4"/>
    </row>
    <row r="1346" spans="17:17">
      <c r="Q1346" s="4"/>
    </row>
    <row r="1347" spans="17:17">
      <c r="Q1347" s="4"/>
    </row>
    <row r="1348" spans="17:17">
      <c r="Q1348" s="4"/>
    </row>
    <row r="1349" spans="17:17">
      <c r="Q1349" s="4"/>
    </row>
    <row r="1350" spans="17:17">
      <c r="Q1350" s="4"/>
    </row>
    <row r="1351" spans="17:17">
      <c r="Q1351" s="4"/>
    </row>
    <row r="1352" spans="17:17">
      <c r="Q1352" s="4"/>
    </row>
    <row r="1353" spans="17:17">
      <c r="Q1353" s="4"/>
    </row>
    <row r="1354" spans="17:17">
      <c r="Q1354" s="4"/>
    </row>
    <row r="1355" spans="17:17">
      <c r="Q1355" s="4"/>
    </row>
    <row r="1356" spans="17:17">
      <c r="Q1356" s="4"/>
    </row>
    <row r="1357" spans="17:17">
      <c r="Q1357" s="4"/>
    </row>
    <row r="1358" spans="17:17">
      <c r="Q1358" s="4"/>
    </row>
    <row r="1359" spans="17:17">
      <c r="Q1359" s="4"/>
    </row>
    <row r="1360" spans="17:17">
      <c r="Q1360" s="4"/>
    </row>
    <row r="1361" spans="17:17">
      <c r="Q1361" s="4"/>
    </row>
    <row r="1362" spans="17:17">
      <c r="Q1362" s="4"/>
    </row>
    <row r="1363" spans="17:17">
      <c r="Q1363" s="4"/>
    </row>
    <row r="1364" spans="17:17">
      <c r="Q1364" s="4"/>
    </row>
    <row r="1365" spans="17:17">
      <c r="Q1365" s="4"/>
    </row>
    <row r="1366" spans="17:17">
      <c r="Q1366" s="4"/>
    </row>
    <row r="1367" spans="17:17">
      <c r="Q1367" s="4"/>
    </row>
    <row r="1368" spans="17:17">
      <c r="Q1368" s="4"/>
    </row>
    <row r="1369" spans="17:17">
      <c r="Q1369" s="4"/>
    </row>
    <row r="1370" spans="17:17">
      <c r="Q1370" s="4"/>
    </row>
    <row r="1371" spans="17:17">
      <c r="Q1371" s="4"/>
    </row>
    <row r="1372" spans="17:17">
      <c r="Q1372" s="4"/>
    </row>
    <row r="1373" spans="17:17">
      <c r="Q1373" s="4"/>
    </row>
    <row r="1374" spans="17:17">
      <c r="Q1374" s="4"/>
    </row>
    <row r="1375" spans="17:17">
      <c r="Q1375" s="4"/>
    </row>
    <row r="1376" spans="17:17">
      <c r="Q1376" s="4"/>
    </row>
    <row r="1377" spans="17:17">
      <c r="Q1377" s="4"/>
    </row>
    <row r="1378" spans="17:17">
      <c r="Q1378" s="4"/>
    </row>
    <row r="1379" spans="17:17">
      <c r="Q1379" s="4"/>
    </row>
    <row r="1380" spans="17:17">
      <c r="Q1380" s="4"/>
    </row>
    <row r="1381" spans="17:17">
      <c r="Q1381" s="4"/>
    </row>
    <row r="1382" spans="17:17">
      <c r="Q1382" s="4"/>
    </row>
    <row r="1383" spans="17:17">
      <c r="Q1383" s="4"/>
    </row>
    <row r="1384" spans="17:17">
      <c r="Q1384" s="4"/>
    </row>
    <row r="1385" spans="17:17">
      <c r="Q1385" s="4"/>
    </row>
    <row r="1386" spans="17:17">
      <c r="Q1386" s="4"/>
    </row>
    <row r="1387" spans="17:17">
      <c r="Q1387" s="4"/>
    </row>
    <row r="1388" spans="17:17">
      <c r="Q1388" s="4"/>
    </row>
    <row r="1389" spans="17:17">
      <c r="Q1389" s="4"/>
    </row>
    <row r="1390" spans="17:17">
      <c r="Q1390" s="4"/>
    </row>
    <row r="1391" spans="17:17">
      <c r="Q1391" s="4"/>
    </row>
    <row r="1392" spans="17:17">
      <c r="Q1392" s="4"/>
    </row>
    <row r="1393" spans="17:17">
      <c r="Q1393" s="4"/>
    </row>
    <row r="1394" spans="17:17">
      <c r="Q1394" s="4"/>
    </row>
    <row r="1395" spans="17:17">
      <c r="Q1395" s="4"/>
    </row>
    <row r="1396" spans="17:17">
      <c r="Q1396" s="4"/>
    </row>
    <row r="1397" spans="17:17">
      <c r="Q1397" s="4"/>
    </row>
    <row r="1398" spans="17:17">
      <c r="Q1398" s="4"/>
    </row>
    <row r="1399" spans="17:17">
      <c r="Q1399" s="4"/>
    </row>
    <row r="1400" spans="17:17">
      <c r="Q1400" s="4"/>
    </row>
    <row r="1401" spans="17:17">
      <c r="Q1401" s="4"/>
    </row>
    <row r="1402" spans="17:17">
      <c r="Q1402" s="4"/>
    </row>
    <row r="1403" spans="17:17">
      <c r="Q1403" s="4"/>
    </row>
    <row r="1404" spans="17:17">
      <c r="Q1404" s="4"/>
    </row>
    <row r="1405" spans="17:17">
      <c r="Q1405" s="4"/>
    </row>
    <row r="1406" spans="17:17">
      <c r="Q1406" s="4"/>
    </row>
    <row r="1407" spans="17:17">
      <c r="Q1407" s="4"/>
    </row>
    <row r="1408" spans="17:17">
      <c r="Q1408" s="4"/>
    </row>
    <row r="1409" spans="17:17">
      <c r="Q1409" s="4"/>
    </row>
    <row r="1410" spans="17:17">
      <c r="Q1410" s="4"/>
    </row>
    <row r="1411" spans="17:17">
      <c r="Q1411" s="4"/>
    </row>
    <row r="1412" spans="17:17">
      <c r="Q1412" s="4"/>
    </row>
    <row r="1413" spans="17:17">
      <c r="Q1413" s="4"/>
    </row>
    <row r="1414" spans="17:17">
      <c r="Q1414" s="4"/>
    </row>
    <row r="1415" spans="17:17">
      <c r="Q1415" s="4"/>
    </row>
    <row r="1416" spans="17:17">
      <c r="Q1416" s="4"/>
    </row>
    <row r="1417" spans="17:17">
      <c r="Q1417" s="4"/>
    </row>
    <row r="1418" spans="17:17">
      <c r="Q1418" s="4"/>
    </row>
    <row r="1419" spans="17:17">
      <c r="Q1419" s="4"/>
    </row>
    <row r="1420" spans="17:17">
      <c r="Q1420" s="4"/>
    </row>
    <row r="1421" spans="17:17">
      <c r="Q1421" s="4"/>
    </row>
    <row r="1422" spans="17:17">
      <c r="Q1422" s="4"/>
    </row>
    <row r="1423" spans="17:17">
      <c r="Q1423" s="4"/>
    </row>
    <row r="1424" spans="17:17">
      <c r="Q1424" s="4"/>
    </row>
    <row r="1425" spans="17:17">
      <c r="Q1425" s="4"/>
    </row>
    <row r="1426" spans="17:17">
      <c r="Q1426" s="4"/>
    </row>
    <row r="1427" spans="17:17">
      <c r="Q1427" s="4"/>
    </row>
    <row r="1428" spans="17:17">
      <c r="Q1428" s="4"/>
    </row>
    <row r="1429" spans="17:17">
      <c r="Q1429" s="4"/>
    </row>
    <row r="1430" spans="17:17">
      <c r="Q1430" s="4"/>
    </row>
    <row r="1431" spans="17:17">
      <c r="Q1431" s="4"/>
    </row>
    <row r="1432" spans="17:17">
      <c r="Q1432" s="4"/>
    </row>
    <row r="1433" spans="17:17">
      <c r="Q1433" s="4"/>
    </row>
    <row r="1434" spans="17:17">
      <c r="Q1434" s="4"/>
    </row>
    <row r="1435" spans="17:17">
      <c r="Q1435" s="4"/>
    </row>
    <row r="1436" spans="17:17">
      <c r="Q1436" s="4"/>
    </row>
    <row r="1437" spans="17:17">
      <c r="Q1437" s="4"/>
    </row>
    <row r="1438" spans="17:17">
      <c r="Q1438" s="4"/>
    </row>
    <row r="1439" spans="17:17">
      <c r="Q1439" s="4"/>
    </row>
    <row r="1440" spans="17:17">
      <c r="Q1440" s="4"/>
    </row>
    <row r="1441" spans="17:17">
      <c r="Q1441" s="4"/>
    </row>
    <row r="1442" spans="17:17">
      <c r="Q1442" s="4"/>
    </row>
    <row r="1443" spans="17:17">
      <c r="Q1443" s="4"/>
    </row>
    <row r="1444" spans="17:17">
      <c r="Q1444" s="4"/>
    </row>
    <row r="1445" spans="17:17">
      <c r="Q1445" s="4"/>
    </row>
    <row r="1446" spans="17:17">
      <c r="Q1446" s="4"/>
    </row>
    <row r="1447" spans="17:17">
      <c r="Q1447" s="4"/>
    </row>
    <row r="1448" spans="17:17">
      <c r="Q1448" s="4"/>
    </row>
    <row r="1449" spans="17:17">
      <c r="Q1449" s="4"/>
    </row>
    <row r="1450" spans="17:17">
      <c r="Q1450" s="4"/>
    </row>
    <row r="1451" spans="17:17">
      <c r="Q1451" s="4"/>
    </row>
    <row r="1452" spans="17:17">
      <c r="Q1452" s="4"/>
    </row>
    <row r="1453" spans="17:17">
      <c r="Q1453" s="4"/>
    </row>
    <row r="1454" spans="17:17">
      <c r="Q1454" s="4"/>
    </row>
    <row r="1455" spans="17:17">
      <c r="Q1455" s="4"/>
    </row>
    <row r="1456" spans="17:17">
      <c r="Q1456" s="4"/>
    </row>
    <row r="1457" spans="17:17">
      <c r="Q1457" s="4"/>
    </row>
    <row r="1458" spans="17:17">
      <c r="Q1458" s="4"/>
    </row>
    <row r="1459" spans="17:17">
      <c r="Q1459" s="4"/>
    </row>
    <row r="1460" spans="17:17">
      <c r="Q1460" s="4"/>
    </row>
    <row r="1461" spans="17:17">
      <c r="Q1461" s="4"/>
    </row>
    <row r="1462" spans="17:17">
      <c r="Q1462" s="4"/>
    </row>
    <row r="1463" spans="17:17">
      <c r="Q1463" s="4"/>
    </row>
    <row r="1464" spans="17:17">
      <c r="Q1464" s="4"/>
    </row>
    <row r="1465" spans="17:17">
      <c r="Q1465" s="4"/>
    </row>
    <row r="1466" spans="17:17">
      <c r="Q1466" s="4"/>
    </row>
    <row r="1467" spans="17:17">
      <c r="Q1467" s="4"/>
    </row>
    <row r="1468" spans="17:17">
      <c r="Q1468" s="4"/>
    </row>
    <row r="1469" spans="17:17">
      <c r="Q1469" s="4"/>
    </row>
    <row r="1470" spans="17:17">
      <c r="Q1470" s="4"/>
    </row>
    <row r="1471" spans="17:17">
      <c r="Q1471" s="4"/>
    </row>
    <row r="1472" spans="17:17">
      <c r="Q1472" s="4"/>
    </row>
    <row r="1473" spans="17:17">
      <c r="Q1473" s="4"/>
    </row>
    <row r="1474" spans="17:17">
      <c r="Q1474" s="4"/>
    </row>
    <row r="1475" spans="17:17">
      <c r="Q1475" s="4"/>
    </row>
    <row r="1476" spans="17:17">
      <c r="Q1476" s="4"/>
    </row>
    <row r="1477" spans="17:17">
      <c r="Q1477" s="4"/>
    </row>
    <row r="1478" spans="17:17">
      <c r="Q1478" s="4"/>
    </row>
    <row r="1479" spans="17:17">
      <c r="Q1479" s="4"/>
    </row>
    <row r="1480" spans="17:17">
      <c r="Q1480" s="4"/>
    </row>
    <row r="1481" spans="17:17">
      <c r="Q1481" s="4"/>
    </row>
    <row r="1482" spans="17:17">
      <c r="Q1482" s="4"/>
    </row>
    <row r="1483" spans="17:17">
      <c r="Q1483" s="4"/>
    </row>
    <row r="1484" spans="17:17">
      <c r="Q1484" s="4"/>
    </row>
    <row r="1485" spans="17:17">
      <c r="Q1485" s="4"/>
    </row>
    <row r="1486" spans="17:17">
      <c r="Q1486" s="4"/>
    </row>
    <row r="1487" spans="17:17">
      <c r="Q1487" s="4"/>
    </row>
    <row r="1488" spans="17:17">
      <c r="Q1488" s="4"/>
    </row>
    <row r="1489" spans="17:17">
      <c r="Q1489" s="4"/>
    </row>
    <row r="1490" spans="17:17">
      <c r="Q1490" s="4"/>
    </row>
    <row r="1491" spans="17:17">
      <c r="Q1491" s="4"/>
    </row>
    <row r="1492" spans="17:17">
      <c r="Q1492" s="4"/>
    </row>
    <row r="1493" spans="17:17">
      <c r="Q1493" s="4"/>
    </row>
    <row r="1494" spans="17:17">
      <c r="Q1494" s="4"/>
    </row>
    <row r="1495" spans="17:17">
      <c r="Q1495" s="4"/>
    </row>
    <row r="1496" spans="17:17">
      <c r="Q1496" s="4"/>
    </row>
    <row r="1497" spans="17:17">
      <c r="Q1497" s="4"/>
    </row>
    <row r="1498" spans="17:17">
      <c r="Q1498" s="4"/>
    </row>
    <row r="1499" spans="17:17">
      <c r="Q1499" s="4"/>
    </row>
    <row r="1500" spans="17:17">
      <c r="Q1500" s="4"/>
    </row>
    <row r="1501" spans="17:17">
      <c r="Q1501" s="4"/>
    </row>
    <row r="1502" spans="17:17">
      <c r="Q1502" s="4"/>
    </row>
    <row r="1503" spans="17:17">
      <c r="Q1503" s="4"/>
    </row>
    <row r="1504" spans="17:17">
      <c r="Q1504" s="4"/>
    </row>
    <row r="1505" spans="17:17">
      <c r="Q1505" s="4"/>
    </row>
    <row r="1506" spans="17:17">
      <c r="Q1506" s="4"/>
    </row>
    <row r="1507" spans="17:17">
      <c r="Q1507" s="4"/>
    </row>
    <row r="1508" spans="17:17">
      <c r="Q1508" s="4"/>
    </row>
    <row r="1509" spans="17:17">
      <c r="Q1509" s="4"/>
    </row>
    <row r="1510" spans="17:17">
      <c r="Q1510" s="4"/>
    </row>
    <row r="1511" spans="17:17">
      <c r="Q1511" s="4"/>
    </row>
    <row r="1512" spans="17:17">
      <c r="Q1512" s="4"/>
    </row>
    <row r="1513" spans="17:17">
      <c r="Q1513" s="4"/>
    </row>
    <row r="1514" spans="17:17">
      <c r="Q1514" s="4"/>
    </row>
    <row r="1515" spans="17:17">
      <c r="Q1515" s="4"/>
    </row>
    <row r="1516" spans="17:17">
      <c r="Q1516" s="4"/>
    </row>
    <row r="1517" spans="17:17">
      <c r="Q1517" s="4"/>
    </row>
    <row r="1518" spans="17:17">
      <c r="Q1518" s="4"/>
    </row>
    <row r="1519" spans="17:17">
      <c r="Q1519" s="4"/>
    </row>
    <row r="1520" spans="17:17">
      <c r="Q1520" s="4"/>
    </row>
    <row r="1521" spans="17:17">
      <c r="Q1521" s="4"/>
    </row>
    <row r="1522" spans="17:17">
      <c r="Q1522" s="4"/>
    </row>
    <row r="1523" spans="17:17">
      <c r="Q1523" s="4"/>
    </row>
    <row r="1524" spans="17:17">
      <c r="Q1524" s="4"/>
    </row>
    <row r="1525" spans="17:17">
      <c r="Q1525" s="4"/>
    </row>
    <row r="1526" spans="17:17">
      <c r="Q1526" s="4"/>
    </row>
    <row r="1527" spans="17:17">
      <c r="Q1527" s="4"/>
    </row>
    <row r="1528" spans="17:17">
      <c r="Q1528" s="4"/>
    </row>
    <row r="1529" spans="17:17">
      <c r="Q1529" s="4"/>
    </row>
    <row r="1530" spans="17:17">
      <c r="Q1530" s="4"/>
    </row>
    <row r="1531" spans="17:17">
      <c r="Q1531" s="4"/>
    </row>
    <row r="1532" spans="17:17">
      <c r="Q1532" s="4"/>
    </row>
    <row r="1533" spans="17:17">
      <c r="Q1533" s="4"/>
    </row>
    <row r="1534" spans="17:17">
      <c r="Q1534" s="4"/>
    </row>
    <row r="1535" spans="17:17">
      <c r="Q1535" s="4"/>
    </row>
    <row r="1536" spans="17:17">
      <c r="Q1536" s="4"/>
    </row>
    <row r="1537" spans="17:17">
      <c r="Q1537" s="4"/>
    </row>
    <row r="1538" spans="17:17">
      <c r="Q1538" s="4"/>
    </row>
    <row r="1539" spans="17:17">
      <c r="Q1539" s="4"/>
    </row>
    <row r="1540" spans="17:17">
      <c r="Q1540" s="4"/>
    </row>
    <row r="1541" spans="17:17">
      <c r="Q1541" s="4"/>
    </row>
    <row r="1542" spans="17:17">
      <c r="Q1542" s="4"/>
    </row>
    <row r="1543" spans="17:17">
      <c r="Q1543" s="4"/>
    </row>
    <row r="1544" spans="17:17">
      <c r="Q1544" s="4"/>
    </row>
    <row r="1545" spans="17:17">
      <c r="Q1545" s="4"/>
    </row>
    <row r="1546" spans="17:17">
      <c r="Q1546" s="4"/>
    </row>
    <row r="1547" spans="17:17">
      <c r="Q1547" s="4"/>
    </row>
    <row r="1548" spans="17:17">
      <c r="Q1548" s="4"/>
    </row>
    <row r="1549" spans="17:17">
      <c r="Q1549" s="4"/>
    </row>
    <row r="1550" spans="17:17">
      <c r="Q1550" s="4"/>
    </row>
    <row r="1551" spans="17:17">
      <c r="Q1551" s="4"/>
    </row>
    <row r="1552" spans="17:17">
      <c r="Q1552" s="4"/>
    </row>
    <row r="1553" spans="17:17">
      <c r="Q1553" s="4"/>
    </row>
    <row r="1554" spans="17:17">
      <c r="Q1554" s="4"/>
    </row>
    <row r="1555" spans="17:17">
      <c r="Q1555" s="4"/>
    </row>
    <row r="1556" spans="17:17">
      <c r="Q1556" s="4"/>
    </row>
    <row r="1557" spans="17:17">
      <c r="Q1557" s="4"/>
    </row>
    <row r="1558" spans="17:17">
      <c r="Q1558" s="4"/>
    </row>
    <row r="1559" spans="17:17">
      <c r="Q1559" s="4"/>
    </row>
    <row r="1560" spans="17:17">
      <c r="Q1560" s="4"/>
    </row>
    <row r="1561" spans="17:17">
      <c r="Q1561" s="4"/>
    </row>
    <row r="1562" spans="17:17">
      <c r="Q1562" s="4"/>
    </row>
    <row r="1563" spans="17:17">
      <c r="Q1563" s="4"/>
    </row>
    <row r="1564" spans="17:17">
      <c r="Q1564" s="4"/>
    </row>
    <row r="1565" spans="17:17">
      <c r="Q1565" s="4"/>
    </row>
    <row r="1566" spans="17:17">
      <c r="Q1566" s="4"/>
    </row>
    <row r="1567" spans="17:17">
      <c r="Q1567" s="4"/>
    </row>
    <row r="1568" spans="17:17">
      <c r="Q1568" s="4"/>
    </row>
    <row r="1569" spans="17:17">
      <c r="Q1569" s="4"/>
    </row>
    <row r="1570" spans="17:17">
      <c r="Q1570" s="4"/>
    </row>
    <row r="1571" spans="17:17">
      <c r="Q1571" s="4"/>
    </row>
    <row r="1572" spans="17:17">
      <c r="Q1572" s="4"/>
    </row>
    <row r="1573" spans="17:17">
      <c r="Q1573" s="4"/>
    </row>
    <row r="1574" spans="17:17">
      <c r="Q1574" s="4"/>
    </row>
    <row r="1575" spans="17:17">
      <c r="Q1575" s="4"/>
    </row>
    <row r="1576" spans="17:17">
      <c r="Q1576" s="4"/>
    </row>
    <row r="1577" spans="17:17">
      <c r="Q1577" s="4"/>
    </row>
    <row r="1578" spans="17:17">
      <c r="Q1578" s="4"/>
    </row>
    <row r="1579" spans="17:17">
      <c r="Q1579" s="4"/>
    </row>
    <row r="1580" spans="17:17">
      <c r="Q1580" s="4"/>
    </row>
    <row r="1581" spans="17:17">
      <c r="Q1581" s="4"/>
    </row>
    <row r="1582" spans="17:17">
      <c r="Q1582" s="4"/>
    </row>
    <row r="1583" spans="17:17">
      <c r="Q1583" s="4"/>
    </row>
    <row r="1584" spans="17:17">
      <c r="Q1584" s="4"/>
    </row>
    <row r="1585" spans="17:17">
      <c r="Q1585" s="4"/>
    </row>
    <row r="1586" spans="17:17">
      <c r="Q1586" s="4"/>
    </row>
    <row r="1587" spans="17:17">
      <c r="Q1587" s="4"/>
    </row>
    <row r="1588" spans="17:17">
      <c r="Q1588" s="4"/>
    </row>
    <row r="1589" spans="17:17">
      <c r="Q1589" s="4"/>
    </row>
    <row r="1590" spans="17:17">
      <c r="Q1590" s="4"/>
    </row>
    <row r="1591" spans="17:17">
      <c r="Q1591" s="4"/>
    </row>
    <row r="1592" spans="17:17">
      <c r="Q1592" s="4"/>
    </row>
    <row r="1593" spans="17:17">
      <c r="Q1593" s="4"/>
    </row>
    <row r="1594" spans="17:17">
      <c r="Q1594" s="4"/>
    </row>
    <row r="1595" spans="17:17">
      <c r="Q1595" s="4"/>
    </row>
    <row r="1596" spans="17:17">
      <c r="Q1596" s="4"/>
    </row>
    <row r="1597" spans="17:17">
      <c r="Q1597" s="4"/>
    </row>
    <row r="1598" spans="17:17">
      <c r="Q1598" s="4"/>
    </row>
    <row r="1599" spans="17:17">
      <c r="Q1599" s="4"/>
    </row>
    <row r="1600" spans="17:17">
      <c r="Q1600" s="4"/>
    </row>
    <row r="1601" spans="17:17">
      <c r="Q1601" s="4"/>
    </row>
    <row r="1602" spans="17:17">
      <c r="Q1602" s="4"/>
    </row>
    <row r="1603" spans="17:17">
      <c r="Q1603" s="4"/>
    </row>
    <row r="1604" spans="17:17">
      <c r="Q1604" s="4"/>
    </row>
    <row r="1605" spans="17:17">
      <c r="Q1605" s="4"/>
    </row>
    <row r="1606" spans="17:17">
      <c r="Q1606" s="4"/>
    </row>
    <row r="1607" spans="17:17">
      <c r="Q1607" s="4"/>
    </row>
    <row r="1608" spans="17:17">
      <c r="Q1608" s="4"/>
    </row>
    <row r="1609" spans="17:17">
      <c r="Q1609" s="4"/>
    </row>
    <row r="1610" spans="17:17">
      <c r="Q1610" s="4"/>
    </row>
    <row r="1611" spans="17:17">
      <c r="Q1611" s="4"/>
    </row>
    <row r="1612" spans="17:17">
      <c r="Q1612" s="4"/>
    </row>
    <row r="1613" spans="17:17">
      <c r="Q1613" s="4"/>
    </row>
    <row r="1614" spans="17:17">
      <c r="Q1614" s="4"/>
    </row>
    <row r="1615" spans="17:17">
      <c r="Q1615" s="4"/>
    </row>
    <row r="1616" spans="17:17">
      <c r="Q1616" s="4"/>
    </row>
    <row r="1617" spans="17:17">
      <c r="Q1617" s="4"/>
    </row>
    <row r="1618" spans="17:17">
      <c r="Q1618" s="4"/>
    </row>
    <row r="1619" spans="17:17">
      <c r="Q1619" s="4"/>
    </row>
    <row r="1620" spans="17:17">
      <c r="Q1620" s="4"/>
    </row>
    <row r="1621" spans="17:17">
      <c r="Q1621" s="4"/>
    </row>
    <row r="1622" spans="17:17">
      <c r="Q1622" s="4"/>
    </row>
    <row r="1623" spans="17:17">
      <c r="Q1623" s="4"/>
    </row>
    <row r="1624" spans="17:17">
      <c r="Q1624" s="4"/>
    </row>
    <row r="1625" spans="17:17">
      <c r="Q1625" s="4"/>
    </row>
    <row r="1626" spans="17:17">
      <c r="Q1626" s="4"/>
    </row>
    <row r="1627" spans="17:17">
      <c r="Q1627" s="4"/>
    </row>
    <row r="1628" spans="17:17">
      <c r="Q1628" s="4"/>
    </row>
    <row r="1629" spans="17:17">
      <c r="Q1629" s="4"/>
    </row>
    <row r="1630" spans="17:17">
      <c r="Q1630" s="4"/>
    </row>
    <row r="1631" spans="17:17">
      <c r="Q1631" s="4"/>
    </row>
    <row r="1632" spans="17:17">
      <c r="Q1632" s="4"/>
    </row>
    <row r="1633" spans="17:17">
      <c r="Q1633" s="4"/>
    </row>
    <row r="1634" spans="17:17">
      <c r="Q1634" s="4"/>
    </row>
    <row r="1635" spans="17:17">
      <c r="Q1635" s="4"/>
    </row>
    <row r="1636" spans="17:17">
      <c r="Q1636" s="4"/>
    </row>
    <row r="1637" spans="17:17">
      <c r="Q1637" s="4"/>
    </row>
    <row r="1638" spans="17:17">
      <c r="Q1638" s="4"/>
    </row>
    <row r="1639" spans="17:17">
      <c r="Q1639" s="4"/>
    </row>
    <row r="1640" spans="17:17">
      <c r="Q1640" s="4"/>
    </row>
    <row r="1641" spans="17:17">
      <c r="Q1641" s="4"/>
    </row>
    <row r="1642" spans="17:17">
      <c r="Q1642" s="4"/>
    </row>
    <row r="1643" spans="17:17">
      <c r="Q1643" s="4"/>
    </row>
    <row r="1644" spans="17:17">
      <c r="Q1644" s="4"/>
    </row>
    <row r="1645" spans="17:17">
      <c r="Q1645" s="4"/>
    </row>
    <row r="1646" spans="17:17">
      <c r="Q1646" s="4"/>
    </row>
    <row r="1647" spans="17:17">
      <c r="Q1647" s="4"/>
    </row>
    <row r="1648" spans="17:17">
      <c r="Q1648" s="4"/>
    </row>
    <row r="1649" spans="17:17">
      <c r="Q1649" s="4"/>
    </row>
    <row r="1650" spans="17:17">
      <c r="Q1650" s="4"/>
    </row>
    <row r="1651" spans="17:17">
      <c r="Q1651" s="4"/>
    </row>
    <row r="1652" spans="17:17">
      <c r="Q1652" s="4"/>
    </row>
    <row r="1653" spans="17:17">
      <c r="Q1653" s="4"/>
    </row>
    <row r="1654" spans="17:17">
      <c r="Q1654" s="4"/>
    </row>
    <row r="1655" spans="17:17">
      <c r="Q1655" s="4"/>
    </row>
    <row r="1656" spans="17:17">
      <c r="Q1656" s="4"/>
    </row>
    <row r="1657" spans="17:17">
      <c r="Q1657" s="4"/>
    </row>
    <row r="1658" spans="17:17">
      <c r="Q1658" s="4"/>
    </row>
    <row r="1659" spans="17:17">
      <c r="Q1659" s="4"/>
    </row>
    <row r="1660" spans="17:17">
      <c r="Q1660" s="4"/>
    </row>
    <row r="1661" spans="17:17">
      <c r="Q1661" s="4"/>
    </row>
    <row r="1662" spans="17:17">
      <c r="Q1662" s="4"/>
    </row>
    <row r="1663" spans="17:17">
      <c r="Q1663" s="4"/>
    </row>
    <row r="1664" spans="17:17">
      <c r="Q1664" s="4"/>
    </row>
    <row r="1665" spans="17:17">
      <c r="Q1665" s="4"/>
    </row>
    <row r="1666" spans="17:17">
      <c r="Q1666" s="4"/>
    </row>
    <row r="1667" spans="17:17">
      <c r="Q1667" s="4"/>
    </row>
    <row r="1668" spans="17:17">
      <c r="Q1668" s="4"/>
    </row>
    <row r="1669" spans="17:17">
      <c r="Q1669" s="4"/>
    </row>
    <row r="1670" spans="17:17">
      <c r="Q1670" s="4"/>
    </row>
    <row r="1671" spans="17:17">
      <c r="Q1671" s="4"/>
    </row>
    <row r="1672" spans="17:17">
      <c r="Q1672" s="4"/>
    </row>
    <row r="1673" spans="17:17">
      <c r="Q1673" s="4"/>
    </row>
    <row r="1674" spans="17:17">
      <c r="Q1674" s="4"/>
    </row>
    <row r="1675" spans="17:17">
      <c r="Q1675" s="4"/>
    </row>
    <row r="1676" spans="17:17">
      <c r="Q1676" s="4"/>
    </row>
    <row r="1677" spans="17:17">
      <c r="Q1677" s="4"/>
    </row>
    <row r="1678" spans="17:17">
      <c r="Q1678" s="4"/>
    </row>
    <row r="1679" spans="17:17">
      <c r="Q1679" s="4"/>
    </row>
    <row r="1680" spans="17:17">
      <c r="Q1680" s="4"/>
    </row>
    <row r="1681" spans="17:17">
      <c r="Q1681" s="4"/>
    </row>
    <row r="1682" spans="17:17">
      <c r="Q1682" s="4"/>
    </row>
    <row r="1683" spans="17:17">
      <c r="Q1683" s="4"/>
    </row>
    <row r="1684" spans="17:17">
      <c r="Q1684" s="4"/>
    </row>
    <row r="1685" spans="17:17">
      <c r="Q1685" s="4"/>
    </row>
    <row r="1686" spans="17:17">
      <c r="Q1686" s="4"/>
    </row>
    <row r="1687" spans="17:17">
      <c r="Q1687" s="4"/>
    </row>
    <row r="1688" spans="17:17">
      <c r="Q1688" s="4"/>
    </row>
    <row r="1689" spans="17:17">
      <c r="Q1689" s="4"/>
    </row>
    <row r="1690" spans="17:17">
      <c r="Q1690" s="4"/>
    </row>
    <row r="1691" spans="17:17">
      <c r="Q1691" s="4"/>
    </row>
    <row r="1692" spans="17:17">
      <c r="Q1692" s="4"/>
    </row>
    <row r="1693" spans="17:17">
      <c r="Q1693" s="4"/>
    </row>
    <row r="1694" spans="17:17">
      <c r="Q1694" s="4"/>
    </row>
    <row r="1695" spans="17:17">
      <c r="Q1695" s="4"/>
    </row>
    <row r="1696" spans="17:17">
      <c r="Q1696" s="4"/>
    </row>
    <row r="1697" spans="17:17">
      <c r="Q1697" s="4"/>
    </row>
    <row r="1698" spans="17:17">
      <c r="Q1698" s="4"/>
    </row>
    <row r="1699" spans="17:17">
      <c r="Q1699" s="4"/>
    </row>
    <row r="1700" spans="17:17">
      <c r="Q1700" s="4"/>
    </row>
    <row r="1701" spans="17:17">
      <c r="Q1701" s="4"/>
    </row>
    <row r="1702" spans="17:17">
      <c r="Q1702" s="4"/>
    </row>
    <row r="1703" spans="17:17">
      <c r="Q1703" s="4"/>
    </row>
    <row r="1704" spans="17:17">
      <c r="Q1704" s="4"/>
    </row>
    <row r="1705" spans="17:17">
      <c r="Q1705" s="4"/>
    </row>
    <row r="1706" spans="17:17">
      <c r="Q1706" s="4"/>
    </row>
    <row r="1707" spans="17:17">
      <c r="Q1707" s="4"/>
    </row>
    <row r="1708" spans="17:17">
      <c r="Q1708" s="4"/>
    </row>
    <row r="1709" spans="17:17">
      <c r="Q1709" s="4"/>
    </row>
    <row r="1710" spans="17:17">
      <c r="Q1710" s="4"/>
    </row>
    <row r="1711" spans="17:17">
      <c r="Q1711" s="4"/>
    </row>
    <row r="1712" spans="17:17">
      <c r="Q1712" s="4"/>
    </row>
    <row r="1713" spans="17:17">
      <c r="Q1713" s="4"/>
    </row>
    <row r="1714" spans="17:17">
      <c r="Q1714" s="4"/>
    </row>
    <row r="1715" spans="17:17">
      <c r="Q1715" s="4"/>
    </row>
    <row r="1716" spans="17:17">
      <c r="Q1716" s="4"/>
    </row>
    <row r="1717" spans="17:17">
      <c r="Q1717" s="4"/>
    </row>
    <row r="1718" spans="17:17">
      <c r="Q1718" s="4"/>
    </row>
    <row r="1719" spans="17:17">
      <c r="Q1719" s="4"/>
    </row>
    <row r="1720" spans="17:17">
      <c r="Q1720" s="4"/>
    </row>
    <row r="1721" spans="17:17">
      <c r="Q1721" s="4"/>
    </row>
    <row r="1722" spans="17:17">
      <c r="Q1722" s="4"/>
    </row>
    <row r="1723" spans="17:17">
      <c r="Q1723" s="4"/>
    </row>
    <row r="1724" spans="17:17">
      <c r="Q1724" s="4"/>
    </row>
    <row r="1725" spans="17:17">
      <c r="Q1725" s="4"/>
    </row>
    <row r="1726" spans="17:17">
      <c r="Q1726" s="4"/>
    </row>
    <row r="1727" spans="17:17">
      <c r="Q1727" s="4"/>
    </row>
    <row r="1728" spans="17:17">
      <c r="Q1728" s="4"/>
    </row>
    <row r="1729" spans="17:17">
      <c r="Q1729" s="4"/>
    </row>
    <row r="1730" spans="17:17">
      <c r="Q1730" s="4"/>
    </row>
    <row r="1731" spans="17:17">
      <c r="Q1731" s="4"/>
    </row>
    <row r="1732" spans="17:17">
      <c r="Q1732" s="4"/>
    </row>
    <row r="1733" spans="17:17">
      <c r="Q1733" s="4"/>
    </row>
    <row r="1734" spans="17:17">
      <c r="Q1734" s="4"/>
    </row>
    <row r="1735" spans="17:17">
      <c r="Q1735" s="4"/>
    </row>
    <row r="1736" spans="17:17">
      <c r="Q1736" s="4"/>
    </row>
    <row r="1737" spans="17:17">
      <c r="Q1737" s="4"/>
    </row>
    <row r="1738" spans="17:17">
      <c r="Q1738" s="4"/>
    </row>
    <row r="1739" spans="17:17">
      <c r="Q1739" s="4"/>
    </row>
    <row r="1740" spans="17:17">
      <c r="Q1740" s="4"/>
    </row>
    <row r="1741" spans="17:17">
      <c r="Q1741" s="4"/>
    </row>
    <row r="1742" spans="17:17">
      <c r="Q1742" s="4"/>
    </row>
    <row r="1743" spans="17:17">
      <c r="Q1743" s="4"/>
    </row>
    <row r="1744" spans="17:17">
      <c r="Q1744" s="4"/>
    </row>
    <row r="1745" spans="17:17">
      <c r="Q1745" s="4"/>
    </row>
    <row r="1746" spans="17:17">
      <c r="Q1746" s="4"/>
    </row>
    <row r="1747" spans="17:17">
      <c r="Q1747" s="4"/>
    </row>
    <row r="1748" spans="17:17">
      <c r="Q1748" s="4"/>
    </row>
    <row r="1749" spans="17:17">
      <c r="Q1749" s="4"/>
    </row>
    <row r="1750" spans="17:17">
      <c r="Q1750" s="4"/>
    </row>
    <row r="1751" spans="17:17">
      <c r="Q1751" s="4"/>
    </row>
    <row r="1752" spans="17:17">
      <c r="Q1752" s="4"/>
    </row>
    <row r="1753" spans="17:17">
      <c r="Q1753" s="4"/>
    </row>
    <row r="1754" spans="17:17">
      <c r="Q1754" s="4"/>
    </row>
    <row r="1755" spans="17:17">
      <c r="Q1755" s="4"/>
    </row>
    <row r="1756" spans="17:17">
      <c r="Q1756" s="4"/>
    </row>
    <row r="1757" spans="17:17">
      <c r="Q1757" s="4"/>
    </row>
    <row r="1758" spans="17:17">
      <c r="Q1758" s="4"/>
    </row>
    <row r="1759" spans="17:17">
      <c r="Q1759" s="4"/>
    </row>
    <row r="1760" spans="17:17">
      <c r="Q1760" s="4"/>
    </row>
    <row r="1761" spans="17:17">
      <c r="Q1761" s="4"/>
    </row>
    <row r="1762" spans="17:17">
      <c r="Q1762" s="4"/>
    </row>
    <row r="1763" spans="17:17">
      <c r="Q1763" s="4"/>
    </row>
    <row r="1764" spans="17:17">
      <c r="Q1764" s="4"/>
    </row>
    <row r="1765" spans="17:17">
      <c r="Q1765" s="4"/>
    </row>
    <row r="1766" spans="17:17">
      <c r="Q1766" s="4"/>
    </row>
    <row r="1767" spans="17:17">
      <c r="Q1767" s="4"/>
    </row>
    <row r="1768" spans="17:17">
      <c r="Q1768" s="4"/>
    </row>
    <row r="1769" spans="17:17">
      <c r="Q1769" s="4"/>
    </row>
    <row r="1770" spans="17:17">
      <c r="Q1770" s="4"/>
    </row>
    <row r="1771" spans="17:17">
      <c r="Q1771" s="4"/>
    </row>
    <row r="1772" spans="17:17">
      <c r="Q1772" s="4"/>
    </row>
    <row r="1773" spans="17:17">
      <c r="Q1773" s="4"/>
    </row>
    <row r="1774" spans="17:17">
      <c r="Q1774" s="4"/>
    </row>
    <row r="1775" spans="17:17">
      <c r="Q1775" s="4"/>
    </row>
    <row r="1776" spans="17:17">
      <c r="Q1776" s="4"/>
    </row>
    <row r="1777" spans="17:17">
      <c r="Q1777" s="4"/>
    </row>
    <row r="1778" spans="17:17">
      <c r="Q1778" s="4"/>
    </row>
    <row r="1779" spans="17:17">
      <c r="Q1779" s="4"/>
    </row>
    <row r="1780" spans="17:17">
      <c r="Q1780" s="4"/>
    </row>
    <row r="1781" spans="17:17">
      <c r="Q1781" s="4"/>
    </row>
    <row r="1782" spans="17:17">
      <c r="Q1782" s="4"/>
    </row>
    <row r="1783" spans="17:17">
      <c r="Q1783" s="4"/>
    </row>
    <row r="1784" spans="17:17">
      <c r="Q1784" s="4"/>
    </row>
    <row r="1785" spans="17:17">
      <c r="Q1785" s="4"/>
    </row>
    <row r="1786" spans="17:17">
      <c r="Q1786" s="4"/>
    </row>
    <row r="1787" spans="17:17">
      <c r="Q1787" s="4"/>
    </row>
    <row r="1788" spans="17:17">
      <c r="Q1788" s="4"/>
    </row>
    <row r="1789" spans="17:17">
      <c r="Q1789" s="4"/>
    </row>
    <row r="1790" spans="17:17">
      <c r="Q1790" s="4"/>
    </row>
    <row r="1791" spans="17:17">
      <c r="Q1791" s="4"/>
    </row>
    <row r="1792" spans="17:17">
      <c r="Q1792" s="4"/>
    </row>
    <row r="1793" spans="17:17">
      <c r="Q1793" s="4"/>
    </row>
    <row r="1794" spans="17:17">
      <c r="Q1794" s="4"/>
    </row>
    <row r="1795" spans="17:17">
      <c r="Q1795" s="4"/>
    </row>
    <row r="1796" spans="17:17">
      <c r="Q1796" s="4"/>
    </row>
    <row r="1797" spans="17:17">
      <c r="Q1797" s="4"/>
    </row>
    <row r="1798" spans="17:17">
      <c r="Q1798" s="4"/>
    </row>
    <row r="1799" spans="17:17">
      <c r="Q1799" s="4"/>
    </row>
    <row r="1800" spans="17:17">
      <c r="Q1800" s="4"/>
    </row>
    <row r="1801" spans="17:17">
      <c r="Q1801" s="4"/>
    </row>
    <row r="1802" spans="17:17">
      <c r="Q1802" s="4"/>
    </row>
    <row r="1803" spans="17:17">
      <c r="Q1803" s="4"/>
    </row>
    <row r="1804" spans="17:17">
      <c r="Q1804" s="4"/>
    </row>
    <row r="1805" spans="17:17">
      <c r="Q1805" s="4"/>
    </row>
    <row r="1806" spans="17:17">
      <c r="Q1806" s="4"/>
    </row>
    <row r="1807" spans="17:17">
      <c r="Q1807" s="4"/>
    </row>
    <row r="1808" spans="17:17">
      <c r="Q1808" s="4"/>
    </row>
    <row r="1809" spans="17:17">
      <c r="Q1809" s="4"/>
    </row>
    <row r="1810" spans="17:17">
      <c r="Q1810" s="4"/>
    </row>
    <row r="1811" spans="17:17">
      <c r="Q1811" s="4"/>
    </row>
    <row r="1812" spans="17:17">
      <c r="Q1812" s="4"/>
    </row>
    <row r="1813" spans="17:17">
      <c r="Q1813" s="4"/>
    </row>
    <row r="1814" spans="17:17">
      <c r="Q1814" s="4"/>
    </row>
    <row r="1815" spans="17:17">
      <c r="Q1815" s="4"/>
    </row>
    <row r="1816" spans="17:17">
      <c r="Q1816" s="4"/>
    </row>
    <row r="1817" spans="17:17">
      <c r="Q1817" s="4"/>
    </row>
    <row r="1818" spans="17:17">
      <c r="Q1818" s="4"/>
    </row>
    <row r="1819" spans="17:17">
      <c r="Q1819" s="4"/>
    </row>
    <row r="1820" spans="17:17">
      <c r="Q1820" s="4"/>
    </row>
    <row r="1821" spans="17:17">
      <c r="Q1821" s="4"/>
    </row>
    <row r="1822" spans="17:17">
      <c r="Q1822" s="4"/>
    </row>
    <row r="1823" spans="17:17">
      <c r="Q1823" s="4"/>
    </row>
    <row r="1824" spans="17:17">
      <c r="Q1824" s="4"/>
    </row>
    <row r="1825" spans="17:17">
      <c r="Q1825" s="4"/>
    </row>
    <row r="1826" spans="17:17">
      <c r="Q1826" s="4"/>
    </row>
    <row r="1827" spans="17:17">
      <c r="Q1827" s="4"/>
    </row>
    <row r="1828" spans="17:17">
      <c r="Q1828" s="4"/>
    </row>
    <row r="1829" spans="17:17">
      <c r="Q1829" s="4"/>
    </row>
    <row r="1830" spans="17:17">
      <c r="Q1830" s="4"/>
    </row>
    <row r="1831" spans="17:17">
      <c r="Q1831" s="4"/>
    </row>
    <row r="1832" spans="17:17">
      <c r="Q1832" s="4"/>
    </row>
    <row r="1833" spans="17:17">
      <c r="Q1833" s="4"/>
    </row>
    <row r="1834" spans="17:17">
      <c r="Q1834" s="4"/>
    </row>
    <row r="1835" spans="17:17">
      <c r="Q1835" s="4"/>
    </row>
    <row r="1836" spans="17:17">
      <c r="Q1836" s="4"/>
    </row>
    <row r="1837" spans="17:17">
      <c r="Q1837" s="4"/>
    </row>
    <row r="1838" spans="17:17">
      <c r="Q1838" s="4"/>
    </row>
    <row r="1839" spans="17:17">
      <c r="Q1839" s="4"/>
    </row>
    <row r="1840" spans="17:17">
      <c r="Q1840" s="4"/>
    </row>
    <row r="1841" spans="17:17">
      <c r="Q1841" s="4"/>
    </row>
    <row r="1842" spans="17:17">
      <c r="Q1842" s="4"/>
    </row>
    <row r="1843" spans="17:17">
      <c r="Q1843" s="4"/>
    </row>
    <row r="1844" spans="17:17">
      <c r="Q1844" s="4"/>
    </row>
    <row r="1845" spans="17:17">
      <c r="Q1845" s="4"/>
    </row>
    <row r="1846" spans="17:17">
      <c r="Q1846" s="4"/>
    </row>
    <row r="1847" spans="17:17">
      <c r="Q1847" s="4"/>
    </row>
    <row r="1848" spans="17:17">
      <c r="Q1848" s="4"/>
    </row>
    <row r="1849" spans="17:17">
      <c r="Q1849" s="4"/>
    </row>
    <row r="1850" spans="17:17">
      <c r="Q1850" s="4"/>
    </row>
    <row r="1851" spans="17:17">
      <c r="Q1851" s="4"/>
    </row>
    <row r="1852" spans="17:17">
      <c r="Q1852" s="4"/>
    </row>
    <row r="1853" spans="17:17">
      <c r="Q1853" s="4"/>
    </row>
    <row r="1854" spans="17:17">
      <c r="Q1854" s="4"/>
    </row>
    <row r="1855" spans="17:17">
      <c r="Q1855" s="4"/>
    </row>
    <row r="1856" spans="17:17">
      <c r="Q1856" s="4"/>
    </row>
    <row r="1857" spans="17:17">
      <c r="Q1857" s="4"/>
    </row>
    <row r="1858" spans="17:17">
      <c r="Q1858" s="4"/>
    </row>
    <row r="1859" spans="17:17">
      <c r="Q1859" s="4"/>
    </row>
    <row r="1860" spans="17:17">
      <c r="Q1860" s="4"/>
    </row>
    <row r="1861" spans="17:17">
      <c r="Q1861" s="4"/>
    </row>
    <row r="1862" spans="17:17">
      <c r="Q1862" s="4"/>
    </row>
    <row r="1863" spans="17:17">
      <c r="Q1863" s="4"/>
    </row>
    <row r="1864" spans="17:17">
      <c r="Q1864" s="4"/>
    </row>
    <row r="1865" spans="17:17">
      <c r="Q1865" s="4"/>
    </row>
    <row r="1866" spans="17:17">
      <c r="Q1866" s="4"/>
    </row>
    <row r="1867" spans="17:17">
      <c r="Q1867" s="4"/>
    </row>
    <row r="1868" spans="17:17">
      <c r="Q1868" s="4"/>
    </row>
    <row r="1869" spans="17:17">
      <c r="Q1869" s="4"/>
    </row>
    <row r="1870" spans="17:17">
      <c r="Q1870" s="4"/>
    </row>
    <row r="1871" spans="17:17">
      <c r="Q1871" s="4"/>
    </row>
    <row r="1872" spans="17:17">
      <c r="Q1872" s="4"/>
    </row>
    <row r="1873" spans="17:17">
      <c r="Q1873" s="4"/>
    </row>
    <row r="1874" spans="17:17">
      <c r="Q1874" s="4"/>
    </row>
    <row r="1875" spans="17:17">
      <c r="Q1875" s="4"/>
    </row>
    <row r="1876" spans="17:17">
      <c r="Q1876" s="4"/>
    </row>
    <row r="1877" spans="17:17">
      <c r="Q1877" s="4"/>
    </row>
    <row r="1878" spans="17:17">
      <c r="Q1878" s="4"/>
    </row>
    <row r="1879" spans="17:17">
      <c r="Q1879" s="4"/>
    </row>
    <row r="1880" spans="17:17">
      <c r="Q1880" s="4"/>
    </row>
    <row r="1881" spans="17:17">
      <c r="Q1881" s="4"/>
    </row>
    <row r="1882" spans="17:17">
      <c r="Q1882" s="4"/>
    </row>
    <row r="1883" spans="17:17">
      <c r="Q1883" s="4"/>
    </row>
    <row r="1884" spans="17:17">
      <c r="Q1884" s="4"/>
    </row>
    <row r="1885" spans="17:17">
      <c r="Q1885" s="4"/>
    </row>
    <row r="1886" spans="17:17">
      <c r="Q1886" s="4"/>
    </row>
    <row r="1887" spans="17:17">
      <c r="Q1887" s="4"/>
    </row>
    <row r="1888" spans="17:17">
      <c r="Q1888" s="4"/>
    </row>
    <row r="1889" spans="17:17">
      <c r="Q1889" s="4"/>
    </row>
    <row r="1890" spans="17:17">
      <c r="Q1890" s="4"/>
    </row>
    <row r="1891" spans="17:17">
      <c r="Q1891" s="4"/>
    </row>
    <row r="1892" spans="17:17">
      <c r="Q1892" s="4"/>
    </row>
    <row r="1893" spans="17:17">
      <c r="Q1893" s="4"/>
    </row>
    <row r="1894" spans="17:17">
      <c r="Q1894" s="4"/>
    </row>
    <row r="1895" spans="17:17">
      <c r="Q1895" s="4"/>
    </row>
    <row r="1896" spans="17:17">
      <c r="Q1896" s="4"/>
    </row>
    <row r="1897" spans="17:17">
      <c r="Q1897" s="4"/>
    </row>
    <row r="1898" spans="17:17">
      <c r="Q1898" s="4"/>
    </row>
    <row r="1899" spans="17:17">
      <c r="Q1899" s="4"/>
    </row>
    <row r="1900" spans="17:17">
      <c r="Q1900" s="4"/>
    </row>
    <row r="1901" spans="17:17">
      <c r="Q1901" s="4"/>
    </row>
    <row r="1902" spans="17:17">
      <c r="Q1902" s="4"/>
    </row>
    <row r="1903" spans="17:17">
      <c r="Q1903" s="4"/>
    </row>
    <row r="1904" spans="17:17">
      <c r="Q1904" s="4"/>
    </row>
    <row r="1905" spans="17:17">
      <c r="Q1905" s="4"/>
    </row>
    <row r="1906" spans="17:17">
      <c r="Q1906" s="4"/>
    </row>
    <row r="1907" spans="17:17">
      <c r="Q1907" s="4"/>
    </row>
    <row r="1908" spans="17:17">
      <c r="Q1908" s="4"/>
    </row>
    <row r="1909" spans="17:17">
      <c r="Q1909" s="4"/>
    </row>
    <row r="1910" spans="17:17">
      <c r="Q1910" s="4"/>
    </row>
    <row r="1911" spans="17:17">
      <c r="Q1911" s="4"/>
    </row>
    <row r="1912" spans="17:17">
      <c r="Q1912" s="4"/>
    </row>
    <row r="1913" spans="17:17">
      <c r="Q1913" s="4"/>
    </row>
    <row r="1914" spans="17:17">
      <c r="Q1914" s="4"/>
    </row>
    <row r="1915" spans="17:17">
      <c r="Q1915" s="4"/>
    </row>
    <row r="1916" spans="17:17">
      <c r="Q1916" s="4"/>
    </row>
    <row r="1917" spans="17:17">
      <c r="Q1917" s="4"/>
    </row>
    <row r="1918" spans="17:17">
      <c r="Q1918" s="4"/>
    </row>
    <row r="1919" spans="17:17">
      <c r="Q1919" s="4"/>
    </row>
    <row r="1920" spans="17:17">
      <c r="Q1920" s="4"/>
    </row>
    <row r="1921" spans="17:17">
      <c r="Q1921" s="4"/>
    </row>
    <row r="1922" spans="17:17">
      <c r="Q1922" s="4"/>
    </row>
    <row r="1923" spans="17:17">
      <c r="Q1923" s="4"/>
    </row>
    <row r="1924" spans="17:17">
      <c r="Q1924" s="4"/>
    </row>
    <row r="1925" spans="17:17">
      <c r="Q1925" s="4"/>
    </row>
    <row r="1926" spans="17:17">
      <c r="Q1926" s="4"/>
    </row>
    <row r="1927" spans="17:17">
      <c r="Q1927" s="4"/>
    </row>
    <row r="1928" spans="17:17">
      <c r="Q1928" s="4"/>
    </row>
    <row r="1929" spans="17:17">
      <c r="Q1929" s="4"/>
    </row>
    <row r="1930" spans="17:17">
      <c r="Q1930" s="4"/>
    </row>
    <row r="1931" spans="17:17">
      <c r="Q1931" s="4"/>
    </row>
    <row r="1932" spans="17:17">
      <c r="Q1932" s="4"/>
    </row>
    <row r="1933" spans="17:17">
      <c r="Q1933" s="4"/>
    </row>
    <row r="1934" spans="17:17">
      <c r="Q1934" s="4"/>
    </row>
    <row r="1935" spans="17:17">
      <c r="Q1935" s="4"/>
    </row>
    <row r="1936" spans="17:17">
      <c r="Q1936" s="4"/>
    </row>
    <row r="1937" spans="17:17">
      <c r="Q1937" s="4"/>
    </row>
    <row r="1938" spans="17:17">
      <c r="Q1938" s="4"/>
    </row>
    <row r="1939" spans="17:17">
      <c r="Q1939" s="4"/>
    </row>
    <row r="1940" spans="17:17">
      <c r="Q1940" s="4"/>
    </row>
    <row r="1941" spans="17:17">
      <c r="Q1941" s="4"/>
    </row>
    <row r="1942" spans="17:17">
      <c r="Q1942" s="4"/>
    </row>
    <row r="1943" spans="17:17">
      <c r="Q1943" s="4"/>
    </row>
    <row r="1944" spans="17:17">
      <c r="Q1944" s="4"/>
    </row>
    <row r="1945" spans="17:17">
      <c r="Q1945" s="4"/>
    </row>
    <row r="1946" spans="17:17">
      <c r="Q1946" s="4"/>
    </row>
    <row r="1947" spans="17:17">
      <c r="Q1947" s="4"/>
    </row>
    <row r="1948" spans="17:17">
      <c r="Q1948" s="4"/>
    </row>
    <row r="1949" spans="17:17">
      <c r="Q1949" s="4"/>
    </row>
    <row r="1950" spans="17:17">
      <c r="Q1950" s="4"/>
    </row>
    <row r="1951" spans="17:17">
      <c r="Q1951" s="4"/>
    </row>
  </sheetData>
  <autoFilter ref="A2:A1951">
    <filterColumn colId="0"/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P5:P1949"/>
  <sheetViews>
    <sheetView workbookViewId="0">
      <selection activeCell="A36" sqref="A36"/>
    </sheetView>
  </sheetViews>
  <sheetFormatPr defaultRowHeight="15"/>
  <sheetData>
    <row r="5" spans="16:16">
      <c r="P5" s="4"/>
    </row>
    <row r="6" spans="16:16">
      <c r="P6" s="4"/>
    </row>
    <row r="7" spans="16:16">
      <c r="P7" s="4"/>
    </row>
    <row r="8" spans="16:16">
      <c r="P8" s="4"/>
    </row>
    <row r="9" spans="16:16">
      <c r="P9" s="4"/>
    </row>
    <row r="10" spans="16:16">
      <c r="P10" s="4"/>
    </row>
    <row r="11" spans="16:16">
      <c r="P11" s="4"/>
    </row>
    <row r="12" spans="16:16">
      <c r="P12" s="4"/>
    </row>
    <row r="13" spans="16:16">
      <c r="P13" s="4"/>
    </row>
    <row r="14" spans="16:16">
      <c r="P14" s="4"/>
    </row>
    <row r="15" spans="16:16">
      <c r="P15" s="4"/>
    </row>
    <row r="16" spans="16:16">
      <c r="P16" s="4"/>
    </row>
    <row r="17" spans="16:16">
      <c r="P17" s="4"/>
    </row>
    <row r="18" spans="16:16">
      <c r="P18" s="4"/>
    </row>
    <row r="19" spans="16:16">
      <c r="P19" s="4"/>
    </row>
    <row r="20" spans="16:16">
      <c r="P20" s="4"/>
    </row>
    <row r="21" spans="16:16">
      <c r="P21" s="4"/>
    </row>
    <row r="22" spans="16:16">
      <c r="P22" s="4"/>
    </row>
    <row r="23" spans="16:16">
      <c r="P23" s="4"/>
    </row>
    <row r="24" spans="16:16">
      <c r="P24" s="4"/>
    </row>
    <row r="25" spans="16:16">
      <c r="P25" s="4"/>
    </row>
    <row r="26" spans="16:16">
      <c r="P26" s="4"/>
    </row>
    <row r="27" spans="16:16">
      <c r="P27" s="4"/>
    </row>
    <row r="28" spans="16:16">
      <c r="P28" s="4"/>
    </row>
    <row r="29" spans="16:16">
      <c r="P29" s="4"/>
    </row>
    <row r="30" spans="16:16">
      <c r="P30" s="4"/>
    </row>
    <row r="31" spans="16:16">
      <c r="P31" s="4"/>
    </row>
    <row r="32" spans="16:16">
      <c r="P32" s="4"/>
    </row>
    <row r="33" spans="16:16">
      <c r="P33" s="4"/>
    </row>
    <row r="34" spans="16:16">
      <c r="P34" s="4"/>
    </row>
    <row r="35" spans="16:16">
      <c r="P35" s="4"/>
    </row>
    <row r="36" spans="16:16">
      <c r="P36" s="4"/>
    </row>
    <row r="37" spans="16:16">
      <c r="P37" s="4"/>
    </row>
    <row r="38" spans="16:16">
      <c r="P38" s="4"/>
    </row>
    <row r="39" spans="16:16">
      <c r="P39" s="4"/>
    </row>
    <row r="40" spans="16:16">
      <c r="P40" s="4"/>
    </row>
    <row r="41" spans="16:16">
      <c r="P41" s="4"/>
    </row>
    <row r="42" spans="16:16">
      <c r="P42" s="4"/>
    </row>
    <row r="43" spans="16:16">
      <c r="P43" s="4"/>
    </row>
    <row r="44" spans="16:16">
      <c r="P44" s="4"/>
    </row>
    <row r="45" spans="16:16">
      <c r="P45" s="4"/>
    </row>
    <row r="46" spans="16:16">
      <c r="P46" s="4"/>
    </row>
    <row r="47" spans="16:16">
      <c r="P47" s="4"/>
    </row>
    <row r="48" spans="16:16">
      <c r="P48" s="4"/>
    </row>
    <row r="49" spans="16:16">
      <c r="P49" s="4"/>
    </row>
    <row r="50" spans="16:16">
      <c r="P50" s="4"/>
    </row>
    <row r="51" spans="16:16">
      <c r="P51" s="4"/>
    </row>
    <row r="52" spans="16:16">
      <c r="P52" s="4"/>
    </row>
    <row r="53" spans="16:16">
      <c r="P53" s="4"/>
    </row>
    <row r="54" spans="16:16">
      <c r="P54" s="4"/>
    </row>
    <row r="55" spans="16:16">
      <c r="P55" s="4"/>
    </row>
    <row r="56" spans="16:16">
      <c r="P56" s="4"/>
    </row>
    <row r="57" spans="16:16">
      <c r="P57" s="4"/>
    </row>
    <row r="58" spans="16:16">
      <c r="P58" s="4"/>
    </row>
    <row r="59" spans="16:16">
      <c r="P59" s="4"/>
    </row>
    <row r="60" spans="16:16">
      <c r="P60" s="4"/>
    </row>
    <row r="61" spans="16:16">
      <c r="P61" s="4"/>
    </row>
    <row r="62" spans="16:16">
      <c r="P62" s="4"/>
    </row>
    <row r="63" spans="16:16">
      <c r="P63" s="4"/>
    </row>
    <row r="64" spans="16:16">
      <c r="P64" s="4"/>
    </row>
    <row r="65" spans="16:16">
      <c r="P65" s="4"/>
    </row>
    <row r="66" spans="16:16">
      <c r="P66" s="4"/>
    </row>
    <row r="67" spans="16:16">
      <c r="P67" s="4"/>
    </row>
    <row r="68" spans="16:16">
      <c r="P68" s="4"/>
    </row>
    <row r="69" spans="16:16">
      <c r="P69" s="4"/>
    </row>
    <row r="70" spans="16:16">
      <c r="P70" s="4"/>
    </row>
    <row r="71" spans="16:16">
      <c r="P71" s="4"/>
    </row>
    <row r="72" spans="16:16">
      <c r="P72" s="4"/>
    </row>
    <row r="73" spans="16:16">
      <c r="P73" s="4"/>
    </row>
    <row r="74" spans="16:16">
      <c r="P74" s="4"/>
    </row>
    <row r="75" spans="16:16">
      <c r="P75" s="4"/>
    </row>
    <row r="76" spans="16:16">
      <c r="P76" s="4"/>
    </row>
    <row r="77" spans="16:16">
      <c r="P77" s="4"/>
    </row>
    <row r="78" spans="16:16">
      <c r="P78" s="4"/>
    </row>
    <row r="79" spans="16:16">
      <c r="P79" s="4"/>
    </row>
    <row r="80" spans="16:16">
      <c r="P80" s="4"/>
    </row>
    <row r="81" spans="16:16">
      <c r="P81" s="4"/>
    </row>
    <row r="82" spans="16:16">
      <c r="P82" s="4"/>
    </row>
    <row r="83" spans="16:16">
      <c r="P83" s="4"/>
    </row>
    <row r="84" spans="16:16">
      <c r="P84" s="4"/>
    </row>
    <row r="85" spans="16:16">
      <c r="P85" s="4"/>
    </row>
    <row r="86" spans="16:16">
      <c r="P86" s="4"/>
    </row>
    <row r="87" spans="16:16">
      <c r="P87" s="4"/>
    </row>
    <row r="88" spans="16:16">
      <c r="P88" s="4"/>
    </row>
    <row r="89" spans="16:16">
      <c r="P89" s="4"/>
    </row>
    <row r="90" spans="16:16">
      <c r="P90" s="4"/>
    </row>
    <row r="91" spans="16:16">
      <c r="P91" s="4"/>
    </row>
    <row r="92" spans="16:16">
      <c r="P92" s="4"/>
    </row>
    <row r="93" spans="16:16">
      <c r="P93" s="4"/>
    </row>
    <row r="94" spans="16:16">
      <c r="P94" s="4"/>
    </row>
    <row r="95" spans="16:16">
      <c r="P95" s="4"/>
    </row>
    <row r="96" spans="16:16">
      <c r="P96" s="4"/>
    </row>
    <row r="97" spans="16:16">
      <c r="P97" s="4"/>
    </row>
    <row r="98" spans="16:16">
      <c r="P98" s="4"/>
    </row>
    <row r="99" spans="16:16">
      <c r="P99" s="4"/>
    </row>
    <row r="100" spans="16:16">
      <c r="P100" s="4"/>
    </row>
    <row r="101" spans="16:16">
      <c r="P101" s="4"/>
    </row>
    <row r="102" spans="16:16">
      <c r="P102" s="4"/>
    </row>
    <row r="103" spans="16:16">
      <c r="P103" s="4"/>
    </row>
    <row r="104" spans="16:16">
      <c r="P104" s="4"/>
    </row>
    <row r="105" spans="16:16">
      <c r="P105" s="4"/>
    </row>
    <row r="106" spans="16:16">
      <c r="P106" s="4"/>
    </row>
    <row r="107" spans="16:16">
      <c r="P107" s="4"/>
    </row>
    <row r="108" spans="16:16">
      <c r="P108" s="4"/>
    </row>
    <row r="109" spans="16:16">
      <c r="P109" s="4"/>
    </row>
    <row r="110" spans="16:16">
      <c r="P110" s="4"/>
    </row>
    <row r="111" spans="16:16">
      <c r="P111" s="4"/>
    </row>
    <row r="112" spans="16:16">
      <c r="P112" s="4"/>
    </row>
    <row r="113" spans="16:16">
      <c r="P113" s="4"/>
    </row>
    <row r="114" spans="16:16">
      <c r="P114" s="4"/>
    </row>
    <row r="115" spans="16:16">
      <c r="P115" s="4"/>
    </row>
    <row r="116" spans="16:16">
      <c r="P116" s="4"/>
    </row>
    <row r="117" spans="16:16">
      <c r="P117" s="4"/>
    </row>
    <row r="118" spans="16:16">
      <c r="P118" s="4"/>
    </row>
    <row r="119" spans="16:16">
      <c r="P119" s="4"/>
    </row>
    <row r="120" spans="16:16">
      <c r="P120" s="4"/>
    </row>
    <row r="121" spans="16:16">
      <c r="P121" s="4"/>
    </row>
    <row r="122" spans="16:16">
      <c r="P122" s="4"/>
    </row>
    <row r="123" spans="16:16">
      <c r="P123" s="4"/>
    </row>
    <row r="124" spans="16:16">
      <c r="P124" s="4"/>
    </row>
    <row r="125" spans="16:16">
      <c r="P125" s="4"/>
    </row>
    <row r="126" spans="16:16">
      <c r="P126" s="4"/>
    </row>
    <row r="127" spans="16:16">
      <c r="P127" s="4"/>
    </row>
    <row r="128" spans="16:16">
      <c r="P128" s="4"/>
    </row>
    <row r="129" spans="16:16">
      <c r="P129" s="4"/>
    </row>
    <row r="130" spans="16:16">
      <c r="P130" s="4"/>
    </row>
    <row r="131" spans="16:16">
      <c r="P131" s="4"/>
    </row>
    <row r="132" spans="16:16">
      <c r="P132" s="4"/>
    </row>
    <row r="133" spans="16:16">
      <c r="P133" s="4"/>
    </row>
    <row r="134" spans="16:16">
      <c r="P134" s="4"/>
    </row>
    <row r="135" spans="16:16">
      <c r="P135" s="4"/>
    </row>
    <row r="136" spans="16:16">
      <c r="P136" s="4"/>
    </row>
    <row r="137" spans="16:16">
      <c r="P137" s="4"/>
    </row>
    <row r="138" spans="16:16">
      <c r="P138" s="4"/>
    </row>
    <row r="139" spans="16:16">
      <c r="P139" s="4"/>
    </row>
    <row r="140" spans="16:16">
      <c r="P140" s="4"/>
    </row>
    <row r="141" spans="16:16">
      <c r="P141" s="4"/>
    </row>
    <row r="142" spans="16:16">
      <c r="P142" s="4"/>
    </row>
    <row r="143" spans="16:16">
      <c r="P143" s="4"/>
    </row>
    <row r="144" spans="16:16">
      <c r="P144" s="4"/>
    </row>
    <row r="145" spans="16:16">
      <c r="P145" s="4"/>
    </row>
    <row r="146" spans="16:16">
      <c r="P146" s="4"/>
    </row>
    <row r="147" spans="16:16">
      <c r="P147" s="4"/>
    </row>
    <row r="148" spans="16:16">
      <c r="P148" s="4"/>
    </row>
    <row r="149" spans="16:16">
      <c r="P149" s="4"/>
    </row>
    <row r="150" spans="16:16">
      <c r="P150" s="4"/>
    </row>
    <row r="151" spans="16:16">
      <c r="P151" s="4"/>
    </row>
    <row r="152" spans="16:16">
      <c r="P152" s="4"/>
    </row>
    <row r="153" spans="16:16">
      <c r="P153" s="4"/>
    </row>
    <row r="154" spans="16:16">
      <c r="P154" s="4"/>
    </row>
    <row r="155" spans="16:16">
      <c r="P155" s="4"/>
    </row>
    <row r="156" spans="16:16">
      <c r="P156" s="4"/>
    </row>
    <row r="157" spans="16:16">
      <c r="P157" s="4"/>
    </row>
    <row r="158" spans="16:16">
      <c r="P158" s="4"/>
    </row>
    <row r="159" spans="16:16">
      <c r="P159" s="4"/>
    </row>
    <row r="160" spans="16:16">
      <c r="P160" s="4"/>
    </row>
    <row r="161" spans="16:16">
      <c r="P161" s="4"/>
    </row>
    <row r="162" spans="16:16">
      <c r="P162" s="4"/>
    </row>
    <row r="163" spans="16:16">
      <c r="P163" s="4"/>
    </row>
    <row r="164" spans="16:16">
      <c r="P164" s="4"/>
    </row>
    <row r="165" spans="16:16">
      <c r="P165" s="4"/>
    </row>
    <row r="166" spans="16:16">
      <c r="P166" s="4"/>
    </row>
    <row r="167" spans="16:16">
      <c r="P167" s="4"/>
    </row>
    <row r="168" spans="16:16">
      <c r="P168" s="4"/>
    </row>
    <row r="169" spans="16:16">
      <c r="P169" s="4"/>
    </row>
    <row r="170" spans="16:16">
      <c r="P170" s="4"/>
    </row>
    <row r="171" spans="16:16">
      <c r="P171" s="4"/>
    </row>
    <row r="172" spans="16:16">
      <c r="P172" s="4"/>
    </row>
    <row r="173" spans="16:16">
      <c r="P173" s="4"/>
    </row>
    <row r="174" spans="16:16">
      <c r="P174" s="4"/>
    </row>
    <row r="175" spans="16:16">
      <c r="P175" s="4"/>
    </row>
    <row r="176" spans="16:16">
      <c r="P176" s="4"/>
    </row>
    <row r="177" spans="16:16">
      <c r="P177" s="4"/>
    </row>
    <row r="178" spans="16:16">
      <c r="P178" s="4"/>
    </row>
    <row r="179" spans="16:16">
      <c r="P179" s="4"/>
    </row>
    <row r="180" spans="16:16">
      <c r="P180" s="4"/>
    </row>
    <row r="181" spans="16:16">
      <c r="P181" s="4"/>
    </row>
    <row r="182" spans="16:16">
      <c r="P182" s="4"/>
    </row>
    <row r="183" spans="16:16">
      <c r="P183" s="4"/>
    </row>
    <row r="184" spans="16:16">
      <c r="P184" s="4"/>
    </row>
    <row r="185" spans="16:16">
      <c r="P185" s="4"/>
    </row>
    <row r="186" spans="16:16">
      <c r="P186" s="4"/>
    </row>
    <row r="187" spans="16:16">
      <c r="P187" s="4"/>
    </row>
    <row r="188" spans="16:16">
      <c r="P188" s="4"/>
    </row>
    <row r="189" spans="16:16">
      <c r="P189" s="4"/>
    </row>
    <row r="190" spans="16:16">
      <c r="P190" s="4"/>
    </row>
    <row r="191" spans="16:16">
      <c r="P191" s="4"/>
    </row>
    <row r="192" spans="16:16">
      <c r="P192" s="4"/>
    </row>
    <row r="193" spans="16:16">
      <c r="P193" s="4"/>
    </row>
    <row r="194" spans="16:16">
      <c r="P194" s="4"/>
    </row>
    <row r="195" spans="16:16">
      <c r="P195" s="4"/>
    </row>
    <row r="196" spans="16:16">
      <c r="P196" s="4"/>
    </row>
    <row r="197" spans="16:16">
      <c r="P197" s="4"/>
    </row>
    <row r="198" spans="16:16">
      <c r="P198" s="4"/>
    </row>
    <row r="199" spans="16:16">
      <c r="P199" s="4"/>
    </row>
    <row r="200" spans="16:16">
      <c r="P200" s="4"/>
    </row>
    <row r="201" spans="16:16">
      <c r="P201" s="4"/>
    </row>
    <row r="202" spans="16:16">
      <c r="P202" s="4"/>
    </row>
    <row r="203" spans="16:16">
      <c r="P203" s="4"/>
    </row>
    <row r="204" spans="16:16">
      <c r="P204" s="4"/>
    </row>
    <row r="205" spans="16:16">
      <c r="P205" s="4"/>
    </row>
    <row r="206" spans="16:16">
      <c r="P206" s="4"/>
    </row>
    <row r="207" spans="16:16">
      <c r="P207" s="4"/>
    </row>
    <row r="208" spans="16:16">
      <c r="P208" s="4"/>
    </row>
    <row r="209" spans="16:16">
      <c r="P209" s="4"/>
    </row>
    <row r="210" spans="16:16">
      <c r="P210" s="4"/>
    </row>
    <row r="211" spans="16:16">
      <c r="P211" s="4"/>
    </row>
    <row r="212" spans="16:16">
      <c r="P212" s="4"/>
    </row>
    <row r="213" spans="16:16">
      <c r="P213" s="4"/>
    </row>
    <row r="214" spans="16:16">
      <c r="P214" s="4"/>
    </row>
    <row r="215" spans="16:16">
      <c r="P215" s="4"/>
    </row>
    <row r="216" spans="16:16">
      <c r="P216" s="4"/>
    </row>
    <row r="217" spans="16:16">
      <c r="P217" s="4"/>
    </row>
    <row r="218" spans="16:16">
      <c r="P218" s="4"/>
    </row>
    <row r="219" spans="16:16">
      <c r="P219" s="4"/>
    </row>
    <row r="220" spans="16:16">
      <c r="P220" s="4"/>
    </row>
    <row r="221" spans="16:16">
      <c r="P221" s="4"/>
    </row>
    <row r="222" spans="16:16">
      <c r="P222" s="4"/>
    </row>
    <row r="223" spans="16:16">
      <c r="P223" s="4"/>
    </row>
    <row r="224" spans="16:16">
      <c r="P224" s="4"/>
    </row>
    <row r="225" spans="16:16">
      <c r="P225" s="4"/>
    </row>
    <row r="226" spans="16:16">
      <c r="P226" s="4"/>
    </row>
    <row r="227" spans="16:16">
      <c r="P227" s="4"/>
    </row>
    <row r="228" spans="16:16">
      <c r="P228" s="4"/>
    </row>
    <row r="229" spans="16:16">
      <c r="P229" s="4"/>
    </row>
    <row r="230" spans="16:16">
      <c r="P230" s="4"/>
    </row>
    <row r="231" spans="16:16">
      <c r="P231" s="4"/>
    </row>
    <row r="232" spans="16:16">
      <c r="P232" s="4"/>
    </row>
    <row r="233" spans="16:16">
      <c r="P233" s="4"/>
    </row>
    <row r="234" spans="16:16">
      <c r="P234" s="4"/>
    </row>
    <row r="235" spans="16:16">
      <c r="P235" s="4"/>
    </row>
    <row r="236" spans="16:16">
      <c r="P236" s="4"/>
    </row>
    <row r="237" spans="16:16">
      <c r="P237" s="4"/>
    </row>
    <row r="238" spans="16:16">
      <c r="P238" s="4"/>
    </row>
    <row r="239" spans="16:16">
      <c r="P239" s="4"/>
    </row>
    <row r="240" spans="16:16">
      <c r="P240" s="4"/>
    </row>
    <row r="241" spans="16:16">
      <c r="P241" s="4"/>
    </row>
    <row r="242" spans="16:16">
      <c r="P242" s="4"/>
    </row>
    <row r="243" spans="16:16">
      <c r="P243" s="4"/>
    </row>
    <row r="244" spans="16:16">
      <c r="P244" s="4"/>
    </row>
    <row r="245" spans="16:16">
      <c r="P245" s="4"/>
    </row>
    <row r="246" spans="16:16">
      <c r="P246" s="4"/>
    </row>
    <row r="247" spans="16:16">
      <c r="P247" s="4"/>
    </row>
    <row r="248" spans="16:16">
      <c r="P248" s="4"/>
    </row>
    <row r="249" spans="16:16">
      <c r="P249" s="4"/>
    </row>
    <row r="250" spans="16:16">
      <c r="P250" s="4"/>
    </row>
    <row r="251" spans="16:16">
      <c r="P251" s="4"/>
    </row>
    <row r="252" spans="16:16">
      <c r="P252" s="4"/>
    </row>
    <row r="253" spans="16:16">
      <c r="P253" s="4"/>
    </row>
    <row r="254" spans="16:16">
      <c r="P254" s="4"/>
    </row>
    <row r="255" spans="16:16">
      <c r="P255" s="4"/>
    </row>
    <row r="256" spans="16:16">
      <c r="P256" s="4"/>
    </row>
    <row r="257" spans="16:16">
      <c r="P257" s="4"/>
    </row>
    <row r="258" spans="16:16">
      <c r="P258" s="4"/>
    </row>
    <row r="259" spans="16:16">
      <c r="P259" s="4"/>
    </row>
    <row r="260" spans="16:16">
      <c r="P260" s="4"/>
    </row>
    <row r="261" spans="16:16">
      <c r="P261" s="4"/>
    </row>
    <row r="262" spans="16:16">
      <c r="P262" s="4"/>
    </row>
    <row r="263" spans="16:16">
      <c r="P263" s="4"/>
    </row>
    <row r="264" spans="16:16">
      <c r="P264" s="4"/>
    </row>
    <row r="265" spans="16:16">
      <c r="P265" s="4"/>
    </row>
    <row r="266" spans="16:16">
      <c r="P266" s="4"/>
    </row>
    <row r="267" spans="16:16">
      <c r="P267" s="4"/>
    </row>
    <row r="268" spans="16:16">
      <c r="P268" s="4"/>
    </row>
    <row r="269" spans="16:16">
      <c r="P269" s="4"/>
    </row>
    <row r="270" spans="16:16">
      <c r="P270" s="4"/>
    </row>
    <row r="271" spans="16:16">
      <c r="P271" s="4"/>
    </row>
    <row r="272" spans="16:16">
      <c r="P272" s="4"/>
    </row>
    <row r="273" spans="16:16">
      <c r="P273" s="4"/>
    </row>
    <row r="274" spans="16:16">
      <c r="P274" s="4"/>
    </row>
    <row r="275" spans="16:16">
      <c r="P275" s="4"/>
    </row>
    <row r="276" spans="16:16">
      <c r="P276" s="4"/>
    </row>
    <row r="277" spans="16:16">
      <c r="P277" s="4"/>
    </row>
    <row r="278" spans="16:16">
      <c r="P278" s="4"/>
    </row>
    <row r="279" spans="16:16">
      <c r="P279" s="4"/>
    </row>
    <row r="280" spans="16:16">
      <c r="P280" s="4"/>
    </row>
    <row r="281" spans="16:16">
      <c r="P281" s="4"/>
    </row>
    <row r="282" spans="16:16">
      <c r="P282" s="4"/>
    </row>
    <row r="283" spans="16:16">
      <c r="P283" s="4"/>
    </row>
    <row r="284" spans="16:16">
      <c r="P284" s="4"/>
    </row>
    <row r="285" spans="16:16">
      <c r="P285" s="4"/>
    </row>
    <row r="286" spans="16:16">
      <c r="P286" s="4"/>
    </row>
    <row r="287" spans="16:16">
      <c r="P287" s="4"/>
    </row>
    <row r="288" spans="16:16">
      <c r="P288" s="4"/>
    </row>
    <row r="289" spans="16:16">
      <c r="P289" s="4"/>
    </row>
    <row r="290" spans="16:16">
      <c r="P290" s="4"/>
    </row>
    <row r="291" spans="16:16">
      <c r="P291" s="4"/>
    </row>
    <row r="292" spans="16:16">
      <c r="P292" s="4"/>
    </row>
    <row r="293" spans="16:16">
      <c r="P293" s="4"/>
    </row>
    <row r="294" spans="16:16">
      <c r="P294" s="4"/>
    </row>
    <row r="295" spans="16:16">
      <c r="P295" s="4"/>
    </row>
    <row r="296" spans="16:16">
      <c r="P296" s="4"/>
    </row>
    <row r="297" spans="16:16">
      <c r="P297" s="4"/>
    </row>
    <row r="298" spans="16:16">
      <c r="P298" s="4"/>
    </row>
    <row r="299" spans="16:16">
      <c r="P299" s="4"/>
    </row>
    <row r="300" spans="16:16">
      <c r="P300" s="4"/>
    </row>
    <row r="301" spans="16:16">
      <c r="P301" s="4"/>
    </row>
    <row r="302" spans="16:16">
      <c r="P302" s="4"/>
    </row>
    <row r="303" spans="16:16">
      <c r="P303" s="4"/>
    </row>
    <row r="304" spans="16:16">
      <c r="P304" s="4"/>
    </row>
    <row r="305" spans="16:16">
      <c r="P305" s="4"/>
    </row>
    <row r="306" spans="16:16">
      <c r="P306" s="4"/>
    </row>
    <row r="307" spans="16:16">
      <c r="P307" s="4"/>
    </row>
    <row r="308" spans="16:16">
      <c r="P308" s="4"/>
    </row>
    <row r="309" spans="16:16">
      <c r="P309" s="4"/>
    </row>
    <row r="310" spans="16:16">
      <c r="P310" s="4"/>
    </row>
    <row r="311" spans="16:16">
      <c r="P311" s="4"/>
    </row>
    <row r="312" spans="16:16">
      <c r="P312" s="4"/>
    </row>
    <row r="313" spans="16:16">
      <c r="P313" s="4"/>
    </row>
    <row r="314" spans="16:16">
      <c r="P314" s="4"/>
    </row>
    <row r="315" spans="16:16">
      <c r="P315" s="4"/>
    </row>
    <row r="316" spans="16:16">
      <c r="P316" s="4"/>
    </row>
    <row r="317" spans="16:16">
      <c r="P317" s="4"/>
    </row>
    <row r="318" spans="16:16">
      <c r="P318" s="4"/>
    </row>
    <row r="319" spans="16:16">
      <c r="P319" s="4"/>
    </row>
    <row r="320" spans="16:16">
      <c r="P320" s="4"/>
    </row>
    <row r="321" spans="16:16">
      <c r="P321" s="4"/>
    </row>
    <row r="322" spans="16:16">
      <c r="P322" s="4"/>
    </row>
    <row r="323" spans="16:16">
      <c r="P323" s="4"/>
    </row>
    <row r="324" spans="16:16">
      <c r="P324" s="4"/>
    </row>
    <row r="325" spans="16:16">
      <c r="P325" s="4"/>
    </row>
    <row r="326" spans="16:16">
      <c r="P326" s="4"/>
    </row>
    <row r="327" spans="16:16">
      <c r="P327" s="4"/>
    </row>
    <row r="328" spans="16:16">
      <c r="P328" s="4"/>
    </row>
    <row r="329" spans="16:16">
      <c r="P329" s="4"/>
    </row>
    <row r="330" spans="16:16">
      <c r="P330" s="4"/>
    </row>
    <row r="331" spans="16:16">
      <c r="P331" s="4"/>
    </row>
    <row r="332" spans="16:16">
      <c r="P332" s="4"/>
    </row>
    <row r="333" spans="16:16">
      <c r="P333" s="4"/>
    </row>
    <row r="334" spans="16:16">
      <c r="P334" s="4"/>
    </row>
    <row r="335" spans="16:16">
      <c r="P335" s="4"/>
    </row>
    <row r="336" spans="16:16">
      <c r="P336" s="4"/>
    </row>
    <row r="337" spans="16:16">
      <c r="P337" s="4"/>
    </row>
    <row r="338" spans="16:16">
      <c r="P338" s="4"/>
    </row>
    <row r="339" spans="16:16">
      <c r="P339" s="4"/>
    </row>
    <row r="340" spans="16:16">
      <c r="P340" s="4"/>
    </row>
    <row r="341" spans="16:16">
      <c r="P341" s="4"/>
    </row>
    <row r="342" spans="16:16">
      <c r="P342" s="4"/>
    </row>
    <row r="343" spans="16:16">
      <c r="P343" s="4"/>
    </row>
    <row r="344" spans="16:16">
      <c r="P344" s="4"/>
    </row>
    <row r="345" spans="16:16">
      <c r="P345" s="4"/>
    </row>
    <row r="346" spans="16:16">
      <c r="P346" s="4"/>
    </row>
    <row r="347" spans="16:16">
      <c r="P347" s="4"/>
    </row>
    <row r="348" spans="16:16">
      <c r="P348" s="4"/>
    </row>
    <row r="349" spans="16:16">
      <c r="P349" s="4"/>
    </row>
    <row r="350" spans="16:16">
      <c r="P350" s="4"/>
    </row>
    <row r="351" spans="16:16">
      <c r="P351" s="4"/>
    </row>
    <row r="352" spans="16:16">
      <c r="P352" s="4"/>
    </row>
    <row r="353" spans="16:16">
      <c r="P353" s="4"/>
    </row>
    <row r="354" spans="16:16">
      <c r="P354" s="4"/>
    </row>
    <row r="355" spans="16:16">
      <c r="P355" s="4"/>
    </row>
    <row r="356" spans="16:16">
      <c r="P356" s="4"/>
    </row>
    <row r="357" spans="16:16">
      <c r="P357" s="4"/>
    </row>
    <row r="358" spans="16:16">
      <c r="P358" s="4"/>
    </row>
    <row r="359" spans="16:16">
      <c r="P359" s="4"/>
    </row>
    <row r="360" spans="16:16">
      <c r="P360" s="4"/>
    </row>
    <row r="361" spans="16:16">
      <c r="P361" s="4"/>
    </row>
    <row r="362" spans="16:16">
      <c r="P362" s="4"/>
    </row>
    <row r="363" spans="16:16">
      <c r="P363" s="4"/>
    </row>
    <row r="364" spans="16:16">
      <c r="P364" s="4"/>
    </row>
    <row r="365" spans="16:16">
      <c r="P365" s="4"/>
    </row>
    <row r="366" spans="16:16">
      <c r="P366" s="4"/>
    </row>
    <row r="367" spans="16:16">
      <c r="P367" s="4"/>
    </row>
    <row r="368" spans="16:16">
      <c r="P368" s="4"/>
    </row>
    <row r="369" spans="16:16">
      <c r="P369" s="4"/>
    </row>
    <row r="370" spans="16:16">
      <c r="P370" s="4"/>
    </row>
    <row r="371" spans="16:16">
      <c r="P371" s="4"/>
    </row>
    <row r="372" spans="16:16">
      <c r="P372" s="4"/>
    </row>
    <row r="373" spans="16:16">
      <c r="P373" s="4"/>
    </row>
    <row r="374" spans="16:16">
      <c r="P374" s="4"/>
    </row>
    <row r="375" spans="16:16">
      <c r="P375" s="4"/>
    </row>
    <row r="376" spans="16:16">
      <c r="P376" s="4"/>
    </row>
    <row r="377" spans="16:16">
      <c r="P377" s="4"/>
    </row>
    <row r="378" spans="16:16">
      <c r="P378" s="4"/>
    </row>
    <row r="379" spans="16:16">
      <c r="P379" s="4"/>
    </row>
    <row r="380" spans="16:16">
      <c r="P380" s="4"/>
    </row>
    <row r="381" spans="16:16">
      <c r="P381" s="4"/>
    </row>
    <row r="382" spans="16:16">
      <c r="P382" s="4"/>
    </row>
    <row r="383" spans="16:16">
      <c r="P383" s="4"/>
    </row>
    <row r="384" spans="16:16">
      <c r="P384" s="4"/>
    </row>
    <row r="385" spans="16:16">
      <c r="P385" s="4"/>
    </row>
    <row r="386" spans="16:16">
      <c r="P386" s="4"/>
    </row>
    <row r="387" spans="16:16">
      <c r="P387" s="4"/>
    </row>
    <row r="388" spans="16:16">
      <c r="P388" s="4"/>
    </row>
    <row r="389" spans="16:16">
      <c r="P389" s="4"/>
    </row>
    <row r="390" spans="16:16">
      <c r="P390" s="4"/>
    </row>
    <row r="391" spans="16:16">
      <c r="P391" s="4"/>
    </row>
    <row r="392" spans="16:16">
      <c r="P392" s="4"/>
    </row>
    <row r="393" spans="16:16">
      <c r="P393" s="4"/>
    </row>
    <row r="394" spans="16:16">
      <c r="P394" s="4"/>
    </row>
    <row r="395" spans="16:16">
      <c r="P395" s="4"/>
    </row>
    <row r="396" spans="16:16">
      <c r="P396" s="4"/>
    </row>
    <row r="397" spans="16:16">
      <c r="P397" s="4"/>
    </row>
    <row r="398" spans="16:16">
      <c r="P398" s="4"/>
    </row>
    <row r="399" spans="16:16">
      <c r="P399" s="4"/>
    </row>
    <row r="400" spans="16:16">
      <c r="P400" s="4"/>
    </row>
    <row r="401" spans="16:16">
      <c r="P401" s="4"/>
    </row>
    <row r="402" spans="16:16">
      <c r="P402" s="4"/>
    </row>
    <row r="403" spans="16:16">
      <c r="P403" s="4"/>
    </row>
    <row r="404" spans="16:16">
      <c r="P404" s="4"/>
    </row>
    <row r="405" spans="16:16">
      <c r="P405" s="4"/>
    </row>
    <row r="406" spans="16:16">
      <c r="P406" s="4"/>
    </row>
    <row r="407" spans="16:16">
      <c r="P407" s="4"/>
    </row>
    <row r="408" spans="16:16">
      <c r="P408" s="4"/>
    </row>
    <row r="409" spans="16:16">
      <c r="P409" s="4"/>
    </row>
    <row r="410" spans="16:16">
      <c r="P410" s="4"/>
    </row>
    <row r="411" spans="16:16">
      <c r="P411" s="4"/>
    </row>
    <row r="412" spans="16:16">
      <c r="P412" s="4"/>
    </row>
    <row r="413" spans="16:16">
      <c r="P413" s="4"/>
    </row>
    <row r="414" spans="16:16">
      <c r="P414" s="4"/>
    </row>
    <row r="415" spans="16:16">
      <c r="P415" s="4"/>
    </row>
    <row r="416" spans="16:16">
      <c r="P416" s="4"/>
    </row>
    <row r="417" spans="16:16">
      <c r="P417" s="4"/>
    </row>
    <row r="418" spans="16:16">
      <c r="P418" s="4"/>
    </row>
    <row r="419" spans="16:16">
      <c r="P419" s="4"/>
    </row>
    <row r="420" spans="16:16">
      <c r="P420" s="4"/>
    </row>
    <row r="421" spans="16:16">
      <c r="P421" s="4"/>
    </row>
    <row r="422" spans="16:16">
      <c r="P422" s="4"/>
    </row>
    <row r="423" spans="16:16">
      <c r="P423" s="4"/>
    </row>
    <row r="424" spans="16:16">
      <c r="P424" s="4"/>
    </row>
    <row r="425" spans="16:16">
      <c r="P425" s="4"/>
    </row>
    <row r="426" spans="16:16">
      <c r="P426" s="4"/>
    </row>
    <row r="427" spans="16:16">
      <c r="P427" s="4"/>
    </row>
    <row r="428" spans="16:16">
      <c r="P428" s="4"/>
    </row>
    <row r="429" spans="16:16">
      <c r="P429" s="4"/>
    </row>
    <row r="430" spans="16:16">
      <c r="P430" s="4"/>
    </row>
    <row r="431" spans="16:16">
      <c r="P431" s="4"/>
    </row>
    <row r="432" spans="16:16">
      <c r="P432" s="4"/>
    </row>
    <row r="433" spans="16:16">
      <c r="P433" s="4"/>
    </row>
    <row r="434" spans="16:16">
      <c r="P434" s="4"/>
    </row>
    <row r="435" spans="16:16">
      <c r="P435" s="4"/>
    </row>
    <row r="436" spans="16:16">
      <c r="P436" s="4"/>
    </row>
    <row r="437" spans="16:16">
      <c r="P437" s="4"/>
    </row>
    <row r="438" spans="16:16">
      <c r="P438" s="4"/>
    </row>
    <row r="439" spans="16:16">
      <c r="P439" s="4"/>
    </row>
    <row r="440" spans="16:16">
      <c r="P440" s="4"/>
    </row>
    <row r="441" spans="16:16">
      <c r="P441" s="4"/>
    </row>
    <row r="442" spans="16:16">
      <c r="P442" s="4"/>
    </row>
    <row r="443" spans="16:16">
      <c r="P443" s="4"/>
    </row>
    <row r="444" spans="16:16">
      <c r="P444" s="4"/>
    </row>
    <row r="445" spans="16:16">
      <c r="P445" s="4"/>
    </row>
    <row r="446" spans="16:16">
      <c r="P446" s="4"/>
    </row>
    <row r="447" spans="16:16">
      <c r="P447" s="4"/>
    </row>
    <row r="448" spans="16:16">
      <c r="P448" s="4"/>
    </row>
    <row r="449" spans="16:16">
      <c r="P449" s="4"/>
    </row>
    <row r="450" spans="16:16">
      <c r="P450" s="4"/>
    </row>
    <row r="451" spans="16:16">
      <c r="P451" s="4"/>
    </row>
    <row r="452" spans="16:16">
      <c r="P452" s="4"/>
    </row>
    <row r="453" spans="16:16">
      <c r="P453" s="4"/>
    </row>
    <row r="454" spans="16:16">
      <c r="P454" s="4"/>
    </row>
    <row r="455" spans="16:16">
      <c r="P455" s="4"/>
    </row>
    <row r="456" spans="16:16">
      <c r="P456" s="4"/>
    </row>
    <row r="457" spans="16:16">
      <c r="P457" s="4"/>
    </row>
    <row r="458" spans="16:16">
      <c r="P458" s="4"/>
    </row>
    <row r="459" spans="16:16">
      <c r="P459" s="4"/>
    </row>
    <row r="460" spans="16:16">
      <c r="P460" s="4"/>
    </row>
    <row r="461" spans="16:16">
      <c r="P461" s="4"/>
    </row>
    <row r="462" spans="16:16">
      <c r="P462" s="4"/>
    </row>
    <row r="463" spans="16:16">
      <c r="P463" s="4"/>
    </row>
    <row r="464" spans="16:16">
      <c r="P464" s="4"/>
    </row>
    <row r="465" spans="16:16">
      <c r="P465" s="4"/>
    </row>
    <row r="466" spans="16:16">
      <c r="P466" s="4"/>
    </row>
    <row r="467" spans="16:16">
      <c r="P467" s="4"/>
    </row>
    <row r="468" spans="16:16">
      <c r="P468" s="4"/>
    </row>
    <row r="469" spans="16:16">
      <c r="P469" s="4"/>
    </row>
    <row r="470" spans="16:16">
      <c r="P470" s="4"/>
    </row>
    <row r="471" spans="16:16">
      <c r="P471" s="4"/>
    </row>
    <row r="472" spans="16:16">
      <c r="P472" s="4"/>
    </row>
    <row r="473" spans="16:16">
      <c r="P473" s="4"/>
    </row>
    <row r="474" spans="16:16">
      <c r="P474" s="4"/>
    </row>
    <row r="475" spans="16:16">
      <c r="P475" s="4"/>
    </row>
    <row r="476" spans="16:16">
      <c r="P476" s="4"/>
    </row>
    <row r="477" spans="16:16">
      <c r="P477" s="4"/>
    </row>
    <row r="478" spans="16:16">
      <c r="P478" s="4"/>
    </row>
    <row r="479" spans="16:16">
      <c r="P479" s="4"/>
    </row>
    <row r="480" spans="16:16">
      <c r="P480" s="4"/>
    </row>
    <row r="481" spans="16:16">
      <c r="P481" s="4"/>
    </row>
    <row r="482" spans="16:16">
      <c r="P482" s="4"/>
    </row>
    <row r="483" spans="16:16">
      <c r="P483" s="4"/>
    </row>
    <row r="484" spans="16:16">
      <c r="P484" s="4"/>
    </row>
    <row r="485" spans="16:16">
      <c r="P485" s="4"/>
    </row>
    <row r="486" spans="16:16">
      <c r="P486" s="4"/>
    </row>
    <row r="487" spans="16:16">
      <c r="P487" s="4"/>
    </row>
    <row r="488" spans="16:16">
      <c r="P488" s="4"/>
    </row>
    <row r="489" spans="16:16">
      <c r="P489" s="4"/>
    </row>
    <row r="490" spans="16:16">
      <c r="P490" s="4"/>
    </row>
    <row r="491" spans="16:16">
      <c r="P491" s="4"/>
    </row>
    <row r="492" spans="16:16">
      <c r="P492" s="4"/>
    </row>
    <row r="493" spans="16:16">
      <c r="P493" s="4"/>
    </row>
    <row r="494" spans="16:16">
      <c r="P494" s="4"/>
    </row>
    <row r="495" spans="16:16">
      <c r="P495" s="4"/>
    </row>
    <row r="496" spans="16:16">
      <c r="P496" s="4"/>
    </row>
    <row r="497" spans="16:16">
      <c r="P497" s="4"/>
    </row>
    <row r="498" spans="16:16">
      <c r="P498" s="4"/>
    </row>
    <row r="499" spans="16:16">
      <c r="P499" s="4"/>
    </row>
    <row r="500" spans="16:16">
      <c r="P500" s="4"/>
    </row>
    <row r="501" spans="16:16">
      <c r="P501" s="4"/>
    </row>
    <row r="502" spans="16:16">
      <c r="P502" s="4"/>
    </row>
    <row r="503" spans="16:16">
      <c r="P503" s="4"/>
    </row>
    <row r="504" spans="16:16">
      <c r="P504" s="4"/>
    </row>
    <row r="505" spans="16:16">
      <c r="P505" s="4"/>
    </row>
    <row r="506" spans="16:16">
      <c r="P506" s="4"/>
    </row>
    <row r="507" spans="16:16">
      <c r="P507" s="4"/>
    </row>
    <row r="508" spans="16:16">
      <c r="P508" s="4"/>
    </row>
    <row r="509" spans="16:16">
      <c r="P509" s="4"/>
    </row>
    <row r="510" spans="16:16">
      <c r="P510" s="4"/>
    </row>
    <row r="511" spans="16:16">
      <c r="P511" s="4"/>
    </row>
    <row r="512" spans="16:16">
      <c r="P512" s="4"/>
    </row>
    <row r="513" spans="16:16">
      <c r="P513" s="4"/>
    </row>
    <row r="514" spans="16:16">
      <c r="P514" s="4"/>
    </row>
    <row r="515" spans="16:16">
      <c r="P515" s="4"/>
    </row>
    <row r="516" spans="16:16">
      <c r="P516" s="4"/>
    </row>
    <row r="517" spans="16:16">
      <c r="P517" s="4"/>
    </row>
    <row r="518" spans="16:16">
      <c r="P518" s="4"/>
    </row>
    <row r="519" spans="16:16">
      <c r="P519" s="4"/>
    </row>
    <row r="520" spans="16:16">
      <c r="P520" s="4"/>
    </row>
    <row r="521" spans="16:16">
      <c r="P521" s="4"/>
    </row>
    <row r="522" spans="16:16">
      <c r="P522" s="4"/>
    </row>
    <row r="523" spans="16:16">
      <c r="P523" s="4"/>
    </row>
    <row r="524" spans="16:16">
      <c r="P524" s="4"/>
    </row>
    <row r="525" spans="16:16">
      <c r="P525" s="4"/>
    </row>
    <row r="526" spans="16:16">
      <c r="P526" s="4"/>
    </row>
    <row r="527" spans="16:16">
      <c r="P527" s="4"/>
    </row>
    <row r="528" spans="16:16">
      <c r="P528" s="4"/>
    </row>
    <row r="529" spans="16:16">
      <c r="P529" s="4"/>
    </row>
    <row r="530" spans="16:16">
      <c r="P530" s="4"/>
    </row>
    <row r="531" spans="16:16">
      <c r="P531" s="4"/>
    </row>
    <row r="532" spans="16:16">
      <c r="P532" s="4"/>
    </row>
    <row r="533" spans="16:16">
      <c r="P533" s="4"/>
    </row>
    <row r="534" spans="16:16">
      <c r="P534" s="4"/>
    </row>
    <row r="535" spans="16:16">
      <c r="P535" s="4"/>
    </row>
    <row r="536" spans="16:16">
      <c r="P536" s="4"/>
    </row>
    <row r="537" spans="16:16">
      <c r="P537" s="4"/>
    </row>
    <row r="538" spans="16:16">
      <c r="P538" s="4"/>
    </row>
    <row r="539" spans="16:16">
      <c r="P539" s="4"/>
    </row>
    <row r="540" spans="16:16">
      <c r="P540" s="4"/>
    </row>
    <row r="541" spans="16:16">
      <c r="P541" s="4"/>
    </row>
    <row r="542" spans="16:16">
      <c r="P542" s="4"/>
    </row>
    <row r="543" spans="16:16">
      <c r="P543" s="4"/>
    </row>
    <row r="544" spans="16:16">
      <c r="P544" s="4"/>
    </row>
    <row r="545" spans="16:16">
      <c r="P545" s="4"/>
    </row>
    <row r="546" spans="16:16">
      <c r="P546" s="4"/>
    </row>
    <row r="547" spans="16:16">
      <c r="P547" s="4"/>
    </row>
    <row r="548" spans="16:16">
      <c r="P548" s="4"/>
    </row>
    <row r="549" spans="16:16">
      <c r="P549" s="4"/>
    </row>
    <row r="550" spans="16:16">
      <c r="P550" s="4"/>
    </row>
    <row r="551" spans="16:16">
      <c r="P551" s="4"/>
    </row>
    <row r="552" spans="16:16">
      <c r="P552" s="4"/>
    </row>
    <row r="553" spans="16:16">
      <c r="P553" s="4"/>
    </row>
    <row r="554" spans="16:16">
      <c r="P554" s="4"/>
    </row>
    <row r="555" spans="16:16">
      <c r="P555" s="4"/>
    </row>
    <row r="556" spans="16:16">
      <c r="P556" s="4"/>
    </row>
    <row r="557" spans="16:16">
      <c r="P557" s="4"/>
    </row>
    <row r="558" spans="16:16">
      <c r="P558" s="4"/>
    </row>
    <row r="559" spans="16:16">
      <c r="P559" s="4"/>
    </row>
    <row r="560" spans="16:16">
      <c r="P560" s="4"/>
    </row>
    <row r="561" spans="16:16">
      <c r="P561" s="4"/>
    </row>
    <row r="562" spans="16:16">
      <c r="P562" s="4"/>
    </row>
    <row r="563" spans="16:16">
      <c r="P563" s="4"/>
    </row>
    <row r="564" spans="16:16">
      <c r="P564" s="4"/>
    </row>
    <row r="565" spans="16:16">
      <c r="P565" s="4"/>
    </row>
    <row r="566" spans="16:16">
      <c r="P566" s="4"/>
    </row>
    <row r="567" spans="16:16">
      <c r="P567" s="4"/>
    </row>
    <row r="568" spans="16:16">
      <c r="P568" s="4"/>
    </row>
    <row r="569" spans="16:16">
      <c r="P569" s="4"/>
    </row>
    <row r="570" spans="16:16">
      <c r="P570" s="4"/>
    </row>
    <row r="571" spans="16:16">
      <c r="P571" s="4"/>
    </row>
    <row r="572" spans="16:16">
      <c r="P572" s="4"/>
    </row>
    <row r="573" spans="16:16">
      <c r="P573" s="4"/>
    </row>
    <row r="574" spans="16:16">
      <c r="P574" s="4"/>
    </row>
    <row r="575" spans="16:16">
      <c r="P575" s="4"/>
    </row>
    <row r="576" spans="16:16">
      <c r="P576" s="4"/>
    </row>
    <row r="577" spans="16:16">
      <c r="P577" s="4"/>
    </row>
    <row r="578" spans="16:16">
      <c r="P578" s="4"/>
    </row>
    <row r="579" spans="16:16">
      <c r="P579" s="4"/>
    </row>
    <row r="580" spans="16:16">
      <c r="P580" s="4"/>
    </row>
    <row r="581" spans="16:16">
      <c r="P581" s="4"/>
    </row>
    <row r="582" spans="16:16">
      <c r="P582" s="4"/>
    </row>
    <row r="583" spans="16:16">
      <c r="P583" s="4"/>
    </row>
    <row r="584" spans="16:16">
      <c r="P584" s="4"/>
    </row>
    <row r="585" spans="16:16">
      <c r="P585" s="4"/>
    </row>
    <row r="586" spans="16:16">
      <c r="P586" s="4"/>
    </row>
    <row r="587" spans="16:16">
      <c r="P587" s="4"/>
    </row>
    <row r="588" spans="16:16">
      <c r="P588" s="4"/>
    </row>
    <row r="589" spans="16:16">
      <c r="P589" s="4"/>
    </row>
    <row r="590" spans="16:16">
      <c r="P590" s="4"/>
    </row>
    <row r="591" spans="16:16">
      <c r="P591" s="4"/>
    </row>
    <row r="592" spans="16:16">
      <c r="P592" s="4"/>
    </row>
    <row r="593" spans="16:16">
      <c r="P593" s="4"/>
    </row>
    <row r="594" spans="16:16">
      <c r="P594" s="4"/>
    </row>
    <row r="595" spans="16:16">
      <c r="P595" s="4"/>
    </row>
    <row r="596" spans="16:16">
      <c r="P596" s="4"/>
    </row>
    <row r="597" spans="16:16">
      <c r="P597" s="4"/>
    </row>
    <row r="598" spans="16:16">
      <c r="P598" s="4"/>
    </row>
    <row r="599" spans="16:16">
      <c r="P599" s="4"/>
    </row>
    <row r="600" spans="16:16">
      <c r="P600" s="4"/>
    </row>
    <row r="601" spans="16:16">
      <c r="P601" s="4"/>
    </row>
    <row r="602" spans="16:16">
      <c r="P602" s="4"/>
    </row>
    <row r="603" spans="16:16">
      <c r="P603" s="4"/>
    </row>
    <row r="604" spans="16:16">
      <c r="P604" s="4"/>
    </row>
    <row r="605" spans="16:16">
      <c r="P605" s="4"/>
    </row>
    <row r="606" spans="16:16">
      <c r="P606" s="4"/>
    </row>
    <row r="607" spans="16:16">
      <c r="P607" s="4"/>
    </row>
    <row r="608" spans="16:16">
      <c r="P608" s="4"/>
    </row>
    <row r="609" spans="16:16">
      <c r="P609" s="4"/>
    </row>
    <row r="610" spans="16:16">
      <c r="P610" s="4"/>
    </row>
    <row r="611" spans="16:16">
      <c r="P611" s="4"/>
    </row>
    <row r="612" spans="16:16">
      <c r="P612" s="4"/>
    </row>
    <row r="613" spans="16:16">
      <c r="P613" s="4"/>
    </row>
    <row r="614" spans="16:16">
      <c r="P614" s="4"/>
    </row>
    <row r="615" spans="16:16">
      <c r="P615" s="4"/>
    </row>
    <row r="616" spans="16:16">
      <c r="P616" s="4"/>
    </row>
    <row r="617" spans="16:16">
      <c r="P617" s="4"/>
    </row>
    <row r="618" spans="16:16">
      <c r="P618" s="4"/>
    </row>
    <row r="619" spans="16:16">
      <c r="P619" s="4"/>
    </row>
    <row r="620" spans="16:16">
      <c r="P620" s="4"/>
    </row>
    <row r="621" spans="16:16">
      <c r="P621" s="4"/>
    </row>
    <row r="622" spans="16:16">
      <c r="P622" s="4"/>
    </row>
    <row r="623" spans="16:16">
      <c r="P623" s="4"/>
    </row>
    <row r="624" spans="16:16">
      <c r="P624" s="4"/>
    </row>
    <row r="625" spans="16:16">
      <c r="P625" s="4"/>
    </row>
    <row r="626" spans="16:16">
      <c r="P626" s="4"/>
    </row>
    <row r="627" spans="16:16">
      <c r="P627" s="4"/>
    </row>
    <row r="628" spans="16:16">
      <c r="P628" s="4"/>
    </row>
    <row r="629" spans="16:16">
      <c r="P629" s="4"/>
    </row>
    <row r="630" spans="16:16">
      <c r="P630" s="4"/>
    </row>
    <row r="631" spans="16:16">
      <c r="P631" s="4"/>
    </row>
    <row r="632" spans="16:16">
      <c r="P632" s="4"/>
    </row>
    <row r="633" spans="16:16">
      <c r="P633" s="4"/>
    </row>
    <row r="634" spans="16:16">
      <c r="P634" s="4"/>
    </row>
    <row r="635" spans="16:16">
      <c r="P635" s="4"/>
    </row>
    <row r="636" spans="16:16">
      <c r="P636" s="4"/>
    </row>
    <row r="637" spans="16:16">
      <c r="P637" s="4"/>
    </row>
    <row r="638" spans="16:16">
      <c r="P638" s="4"/>
    </row>
    <row r="639" spans="16:16">
      <c r="P639" s="4"/>
    </row>
    <row r="640" spans="16:16">
      <c r="P640" s="4"/>
    </row>
    <row r="641" spans="16:16">
      <c r="P641" s="4"/>
    </row>
    <row r="642" spans="16:16">
      <c r="P642" s="4"/>
    </row>
    <row r="643" spans="16:16">
      <c r="P643" s="4"/>
    </row>
    <row r="644" spans="16:16">
      <c r="P644" s="4"/>
    </row>
    <row r="645" spans="16:16">
      <c r="P645" s="4"/>
    </row>
    <row r="646" spans="16:16">
      <c r="P646" s="4"/>
    </row>
    <row r="647" spans="16:16">
      <c r="P647" s="4"/>
    </row>
    <row r="648" spans="16:16">
      <c r="P648" s="4"/>
    </row>
    <row r="649" spans="16:16">
      <c r="P649" s="4"/>
    </row>
    <row r="650" spans="16:16">
      <c r="P650" s="4"/>
    </row>
    <row r="651" spans="16:16">
      <c r="P651" s="4"/>
    </row>
    <row r="652" spans="16:16">
      <c r="P652" s="4"/>
    </row>
    <row r="653" spans="16:16">
      <c r="P653" s="4"/>
    </row>
    <row r="654" spans="16:16">
      <c r="P654" s="4"/>
    </row>
    <row r="655" spans="16:16">
      <c r="P655" s="4"/>
    </row>
    <row r="656" spans="16:16">
      <c r="P656" s="4"/>
    </row>
    <row r="657" spans="16:16">
      <c r="P657" s="4"/>
    </row>
    <row r="658" spans="16:16">
      <c r="P658" s="4"/>
    </row>
    <row r="659" spans="16:16">
      <c r="P659" s="4"/>
    </row>
    <row r="660" spans="16:16">
      <c r="P660" s="4"/>
    </row>
    <row r="661" spans="16:16">
      <c r="P661" s="4"/>
    </row>
    <row r="662" spans="16:16">
      <c r="P662" s="4"/>
    </row>
    <row r="663" spans="16:16">
      <c r="P663" s="4"/>
    </row>
    <row r="664" spans="16:16">
      <c r="P664" s="4"/>
    </row>
    <row r="665" spans="16:16">
      <c r="P665" s="4"/>
    </row>
    <row r="666" spans="16:16">
      <c r="P666" s="4"/>
    </row>
    <row r="667" spans="16:16">
      <c r="P667" s="4"/>
    </row>
    <row r="668" spans="16:16">
      <c r="P668" s="4"/>
    </row>
    <row r="669" spans="16:16">
      <c r="P669" s="4"/>
    </row>
    <row r="670" spans="16:16">
      <c r="P670" s="4"/>
    </row>
    <row r="671" spans="16:16">
      <c r="P671" s="4"/>
    </row>
    <row r="672" spans="16:16">
      <c r="P672" s="4"/>
    </row>
    <row r="673" spans="16:16">
      <c r="P673" s="4"/>
    </row>
    <row r="674" spans="16:16">
      <c r="P674" s="4"/>
    </row>
    <row r="675" spans="16:16">
      <c r="P675" s="4"/>
    </row>
    <row r="676" spans="16:16">
      <c r="P676" s="4"/>
    </row>
    <row r="677" spans="16:16">
      <c r="P677" s="4"/>
    </row>
    <row r="678" spans="16:16">
      <c r="P678" s="4"/>
    </row>
    <row r="679" spans="16:16">
      <c r="P679" s="4"/>
    </row>
    <row r="680" spans="16:16">
      <c r="P680" s="4"/>
    </row>
    <row r="681" spans="16:16">
      <c r="P681" s="4"/>
    </row>
    <row r="682" spans="16:16">
      <c r="P682" s="4"/>
    </row>
    <row r="683" spans="16:16">
      <c r="P683" s="4"/>
    </row>
    <row r="684" spans="16:16">
      <c r="P684" s="4"/>
    </row>
    <row r="685" spans="16:16">
      <c r="P685" s="4"/>
    </row>
    <row r="686" spans="16:16">
      <c r="P686" s="4"/>
    </row>
    <row r="687" spans="16:16">
      <c r="P687" s="4"/>
    </row>
    <row r="688" spans="16:16">
      <c r="P688" s="4"/>
    </row>
    <row r="689" spans="16:16">
      <c r="P689" s="4"/>
    </row>
    <row r="690" spans="16:16">
      <c r="P690" s="4"/>
    </row>
    <row r="691" spans="16:16">
      <c r="P691" s="4"/>
    </row>
    <row r="692" spans="16:16">
      <c r="P692" s="4"/>
    </row>
    <row r="693" spans="16:16">
      <c r="P693" s="4"/>
    </row>
    <row r="694" spans="16:16">
      <c r="P694" s="4"/>
    </row>
    <row r="695" spans="16:16">
      <c r="P695" s="4"/>
    </row>
    <row r="696" spans="16:16">
      <c r="P696" s="4"/>
    </row>
    <row r="697" spans="16:16">
      <c r="P697" s="4"/>
    </row>
    <row r="698" spans="16:16">
      <c r="P698" s="4"/>
    </row>
    <row r="699" spans="16:16">
      <c r="P699" s="4"/>
    </row>
    <row r="700" spans="16:16">
      <c r="P700" s="4"/>
    </row>
    <row r="701" spans="16:16">
      <c r="P701" s="4"/>
    </row>
    <row r="702" spans="16:16">
      <c r="P702" s="4"/>
    </row>
    <row r="703" spans="16:16">
      <c r="P703" s="4"/>
    </row>
    <row r="704" spans="16:16">
      <c r="P704" s="4"/>
    </row>
    <row r="705" spans="16:16">
      <c r="P705" s="4"/>
    </row>
    <row r="706" spans="16:16">
      <c r="P706" s="4"/>
    </row>
    <row r="707" spans="16:16">
      <c r="P707" s="4"/>
    </row>
    <row r="708" spans="16:16">
      <c r="P708" s="4"/>
    </row>
    <row r="709" spans="16:16">
      <c r="P709" s="4"/>
    </row>
    <row r="710" spans="16:16">
      <c r="P710" s="4"/>
    </row>
    <row r="711" spans="16:16">
      <c r="P711" s="4"/>
    </row>
    <row r="712" spans="16:16">
      <c r="P712" s="4"/>
    </row>
    <row r="713" spans="16:16">
      <c r="P713" s="4"/>
    </row>
    <row r="714" spans="16:16">
      <c r="P714" s="4"/>
    </row>
    <row r="715" spans="16:16">
      <c r="P715" s="4"/>
    </row>
    <row r="716" spans="16:16">
      <c r="P716" s="4"/>
    </row>
    <row r="717" spans="16:16">
      <c r="P717" s="4"/>
    </row>
    <row r="718" spans="16:16">
      <c r="P718" s="4"/>
    </row>
    <row r="719" spans="16:16">
      <c r="P719" s="4"/>
    </row>
    <row r="720" spans="16:16">
      <c r="P720" s="4"/>
    </row>
    <row r="721" spans="16:16">
      <c r="P721" s="4"/>
    </row>
    <row r="722" spans="16:16">
      <c r="P722" s="4"/>
    </row>
    <row r="723" spans="16:16">
      <c r="P723" s="4"/>
    </row>
    <row r="724" spans="16:16">
      <c r="P724" s="4"/>
    </row>
    <row r="725" spans="16:16">
      <c r="P725" s="4"/>
    </row>
    <row r="726" spans="16:16">
      <c r="P726" s="4"/>
    </row>
    <row r="727" spans="16:16">
      <c r="P727" s="4"/>
    </row>
    <row r="728" spans="16:16">
      <c r="P728" s="4"/>
    </row>
    <row r="729" spans="16:16">
      <c r="P729" s="4"/>
    </row>
    <row r="730" spans="16:16">
      <c r="P730" s="4"/>
    </row>
    <row r="731" spans="16:16">
      <c r="P731" s="4"/>
    </row>
    <row r="732" spans="16:16">
      <c r="P732" s="4"/>
    </row>
    <row r="733" spans="16:16">
      <c r="P733" s="4"/>
    </row>
    <row r="734" spans="16:16">
      <c r="P734" s="4"/>
    </row>
    <row r="735" spans="16:16">
      <c r="P735" s="4"/>
    </row>
    <row r="736" spans="16:16">
      <c r="P736" s="4"/>
    </row>
    <row r="737" spans="16:16">
      <c r="P737" s="4"/>
    </row>
    <row r="738" spans="16:16">
      <c r="P738" s="4"/>
    </row>
    <row r="739" spans="16:16">
      <c r="P739" s="4"/>
    </row>
    <row r="740" spans="16:16">
      <c r="P740" s="4"/>
    </row>
    <row r="741" spans="16:16">
      <c r="P741" s="4"/>
    </row>
    <row r="742" spans="16:16">
      <c r="P742" s="4"/>
    </row>
    <row r="743" spans="16:16">
      <c r="P743" s="4"/>
    </row>
    <row r="744" spans="16:16">
      <c r="P744" s="4"/>
    </row>
    <row r="745" spans="16:16">
      <c r="P745" s="4"/>
    </row>
    <row r="746" spans="16:16">
      <c r="P746" s="4"/>
    </row>
    <row r="747" spans="16:16">
      <c r="P747" s="4"/>
    </row>
    <row r="748" spans="16:16">
      <c r="P748" s="4"/>
    </row>
    <row r="749" spans="16:16">
      <c r="P749" s="4"/>
    </row>
    <row r="750" spans="16:16">
      <c r="P750" s="4"/>
    </row>
    <row r="751" spans="16:16">
      <c r="P751" s="4"/>
    </row>
    <row r="752" spans="16:16">
      <c r="P752" s="4"/>
    </row>
    <row r="753" spans="16:16">
      <c r="P753" s="4"/>
    </row>
    <row r="754" spans="16:16">
      <c r="P754" s="4"/>
    </row>
    <row r="755" spans="16:16">
      <c r="P755" s="4"/>
    </row>
    <row r="756" spans="16:16">
      <c r="P756" s="4"/>
    </row>
    <row r="757" spans="16:16">
      <c r="P757" s="4"/>
    </row>
    <row r="758" spans="16:16">
      <c r="P758" s="4"/>
    </row>
    <row r="759" spans="16:16">
      <c r="P759" s="4"/>
    </row>
    <row r="760" spans="16:16">
      <c r="P760" s="4"/>
    </row>
    <row r="761" spans="16:16">
      <c r="P761" s="4"/>
    </row>
    <row r="762" spans="16:16">
      <c r="P762" s="4"/>
    </row>
    <row r="763" spans="16:16">
      <c r="P763" s="4"/>
    </row>
    <row r="764" spans="16:16">
      <c r="P764" s="4"/>
    </row>
    <row r="765" spans="16:16">
      <c r="P765" s="4"/>
    </row>
    <row r="766" spans="16:16">
      <c r="P766" s="4"/>
    </row>
    <row r="767" spans="16:16">
      <c r="P767" s="4"/>
    </row>
    <row r="768" spans="16:16">
      <c r="P768" s="4"/>
    </row>
    <row r="769" spans="16:16">
      <c r="P769" s="4"/>
    </row>
    <row r="770" spans="16:16">
      <c r="P770" s="4"/>
    </row>
    <row r="771" spans="16:16">
      <c r="P771" s="4"/>
    </row>
    <row r="772" spans="16:16">
      <c r="P772" s="4"/>
    </row>
    <row r="773" spans="16:16">
      <c r="P773" s="4"/>
    </row>
    <row r="774" spans="16:16">
      <c r="P774" s="4"/>
    </row>
    <row r="775" spans="16:16">
      <c r="P775" s="4"/>
    </row>
    <row r="776" spans="16:16">
      <c r="P776" s="4"/>
    </row>
    <row r="777" spans="16:16">
      <c r="P777" s="4"/>
    </row>
    <row r="778" spans="16:16">
      <c r="P778" s="4"/>
    </row>
    <row r="779" spans="16:16">
      <c r="P779" s="4"/>
    </row>
    <row r="780" spans="16:16">
      <c r="P780" s="4"/>
    </row>
    <row r="781" spans="16:16">
      <c r="P781" s="4"/>
    </row>
    <row r="782" spans="16:16">
      <c r="P782" s="4"/>
    </row>
    <row r="783" spans="16:16">
      <c r="P783" s="4"/>
    </row>
    <row r="784" spans="16:16">
      <c r="P784" s="4"/>
    </row>
    <row r="785" spans="16:16">
      <c r="P785" s="4"/>
    </row>
    <row r="786" spans="16:16">
      <c r="P786" s="4"/>
    </row>
    <row r="787" spans="16:16">
      <c r="P787" s="4"/>
    </row>
    <row r="788" spans="16:16">
      <c r="P788" s="4"/>
    </row>
    <row r="789" spans="16:16">
      <c r="P789" s="4"/>
    </row>
    <row r="790" spans="16:16">
      <c r="P790" s="4"/>
    </row>
    <row r="791" spans="16:16">
      <c r="P791" s="4"/>
    </row>
    <row r="792" spans="16:16">
      <c r="P792" s="4"/>
    </row>
    <row r="793" spans="16:16">
      <c r="P793" s="4"/>
    </row>
    <row r="794" spans="16:16">
      <c r="P794" s="4"/>
    </row>
    <row r="795" spans="16:16">
      <c r="P795" s="4"/>
    </row>
    <row r="796" spans="16:16">
      <c r="P796" s="4"/>
    </row>
    <row r="797" spans="16:16">
      <c r="P797" s="4"/>
    </row>
    <row r="798" spans="16:16">
      <c r="P798" s="4"/>
    </row>
    <row r="799" spans="16:16">
      <c r="P799" s="4"/>
    </row>
    <row r="800" spans="16:16">
      <c r="P800" s="4"/>
    </row>
    <row r="801" spans="16:16">
      <c r="P801" s="4"/>
    </row>
    <row r="802" spans="16:16">
      <c r="P802" s="4"/>
    </row>
    <row r="803" spans="16:16">
      <c r="P803" s="4"/>
    </row>
    <row r="804" spans="16:16">
      <c r="P804" s="4"/>
    </row>
    <row r="805" spans="16:16">
      <c r="P805" s="4"/>
    </row>
    <row r="806" spans="16:16">
      <c r="P806" s="4"/>
    </row>
    <row r="807" spans="16:16">
      <c r="P807" s="4"/>
    </row>
    <row r="808" spans="16:16">
      <c r="P808" s="4"/>
    </row>
    <row r="809" spans="16:16">
      <c r="P809" s="4"/>
    </row>
    <row r="810" spans="16:16">
      <c r="P810" s="4"/>
    </row>
    <row r="811" spans="16:16">
      <c r="P811" s="4"/>
    </row>
    <row r="812" spans="16:16">
      <c r="P812" s="4"/>
    </row>
    <row r="813" spans="16:16">
      <c r="P813" s="4"/>
    </row>
    <row r="814" spans="16:16">
      <c r="P814" s="4"/>
    </row>
    <row r="815" spans="16:16">
      <c r="P815" s="4"/>
    </row>
    <row r="816" spans="16:16">
      <c r="P816" s="4"/>
    </row>
    <row r="817" spans="16:16">
      <c r="P817" s="4"/>
    </row>
    <row r="818" spans="16:16">
      <c r="P818" s="4"/>
    </row>
    <row r="819" spans="16:16">
      <c r="P819" s="4"/>
    </row>
    <row r="820" spans="16:16">
      <c r="P820" s="4"/>
    </row>
    <row r="821" spans="16:16">
      <c r="P821" s="4"/>
    </row>
    <row r="822" spans="16:16">
      <c r="P822" s="4"/>
    </row>
    <row r="823" spans="16:16">
      <c r="P823" s="4"/>
    </row>
    <row r="824" spans="16:16">
      <c r="P824" s="4"/>
    </row>
    <row r="825" spans="16:16">
      <c r="P825" s="4"/>
    </row>
    <row r="826" spans="16:16">
      <c r="P826" s="4"/>
    </row>
    <row r="827" spans="16:16">
      <c r="P827" s="4"/>
    </row>
    <row r="828" spans="16:16">
      <c r="P828" s="4"/>
    </row>
    <row r="829" spans="16:16">
      <c r="P829" s="4"/>
    </row>
    <row r="830" spans="16:16">
      <c r="P830" s="4"/>
    </row>
    <row r="831" spans="16:16">
      <c r="P831" s="4"/>
    </row>
    <row r="832" spans="16:16">
      <c r="P832" s="4"/>
    </row>
    <row r="833" spans="16:16">
      <c r="P833" s="4"/>
    </row>
    <row r="834" spans="16:16">
      <c r="P834" s="4"/>
    </row>
    <row r="835" spans="16:16">
      <c r="P835" s="4"/>
    </row>
    <row r="836" spans="16:16">
      <c r="P836" s="4"/>
    </row>
    <row r="837" spans="16:16">
      <c r="P837" s="4"/>
    </row>
    <row r="838" spans="16:16">
      <c r="P838" s="4"/>
    </row>
    <row r="839" spans="16:16">
      <c r="P839" s="4"/>
    </row>
    <row r="840" spans="16:16">
      <c r="P840" s="4"/>
    </row>
    <row r="841" spans="16:16">
      <c r="P841" s="4"/>
    </row>
    <row r="842" spans="16:16">
      <c r="P842" s="4"/>
    </row>
    <row r="843" spans="16:16">
      <c r="P843" s="4"/>
    </row>
    <row r="844" spans="16:16">
      <c r="P844" s="4"/>
    </row>
    <row r="845" spans="16:16">
      <c r="P845" s="4"/>
    </row>
    <row r="846" spans="16:16">
      <c r="P846" s="4"/>
    </row>
    <row r="847" spans="16:16">
      <c r="P847" s="4"/>
    </row>
    <row r="848" spans="16:16">
      <c r="P848" s="4"/>
    </row>
    <row r="849" spans="16:16">
      <c r="P849" s="4"/>
    </row>
    <row r="850" spans="16:16">
      <c r="P850" s="4"/>
    </row>
    <row r="851" spans="16:16">
      <c r="P851" s="4"/>
    </row>
    <row r="852" spans="16:16">
      <c r="P852" s="4"/>
    </row>
    <row r="853" spans="16:16">
      <c r="P853" s="4"/>
    </row>
    <row r="854" spans="16:16">
      <c r="P854" s="4"/>
    </row>
    <row r="855" spans="16:16">
      <c r="P855" s="4"/>
    </row>
    <row r="856" spans="16:16">
      <c r="P856" s="4"/>
    </row>
    <row r="857" spans="16:16">
      <c r="P857" s="4"/>
    </row>
    <row r="858" spans="16:16">
      <c r="P858" s="4"/>
    </row>
    <row r="859" spans="16:16">
      <c r="P859" s="4"/>
    </row>
    <row r="860" spans="16:16">
      <c r="P860" s="4"/>
    </row>
    <row r="861" spans="16:16">
      <c r="P861" s="4"/>
    </row>
    <row r="862" spans="16:16">
      <c r="P862" s="4"/>
    </row>
    <row r="863" spans="16:16">
      <c r="P863" s="4"/>
    </row>
    <row r="864" spans="16:16">
      <c r="P864" s="4"/>
    </row>
    <row r="865" spans="16:16">
      <c r="P865" s="4"/>
    </row>
    <row r="866" spans="16:16">
      <c r="P866" s="4"/>
    </row>
    <row r="867" spans="16:16">
      <c r="P867" s="4"/>
    </row>
    <row r="868" spans="16:16">
      <c r="P868" s="4"/>
    </row>
    <row r="869" spans="16:16">
      <c r="P869" s="4"/>
    </row>
    <row r="870" spans="16:16">
      <c r="P870" s="4"/>
    </row>
    <row r="871" spans="16:16">
      <c r="P871" s="4"/>
    </row>
    <row r="872" spans="16:16">
      <c r="P872" s="4"/>
    </row>
    <row r="873" spans="16:16">
      <c r="P873" s="4"/>
    </row>
    <row r="874" spans="16:16">
      <c r="P874" s="4"/>
    </row>
    <row r="875" spans="16:16">
      <c r="P875" s="4"/>
    </row>
    <row r="876" spans="16:16">
      <c r="P876" s="4"/>
    </row>
    <row r="877" spans="16:16">
      <c r="P877" s="4"/>
    </row>
    <row r="878" spans="16:16">
      <c r="P878" s="4"/>
    </row>
    <row r="879" spans="16:16">
      <c r="P879" s="4"/>
    </row>
    <row r="880" spans="16:16">
      <c r="P880" s="4"/>
    </row>
    <row r="881" spans="16:16">
      <c r="P881" s="4"/>
    </row>
    <row r="882" spans="16:16">
      <c r="P882" s="4"/>
    </row>
    <row r="883" spans="16:16">
      <c r="P883" s="4"/>
    </row>
    <row r="884" spans="16:16">
      <c r="P884" s="4"/>
    </row>
    <row r="885" spans="16:16">
      <c r="P885" s="4"/>
    </row>
    <row r="886" spans="16:16">
      <c r="P886" s="4"/>
    </row>
    <row r="887" spans="16:16">
      <c r="P887" s="4"/>
    </row>
    <row r="888" spans="16:16">
      <c r="P888" s="4"/>
    </row>
    <row r="889" spans="16:16">
      <c r="P889" s="4"/>
    </row>
    <row r="890" spans="16:16">
      <c r="P890" s="4"/>
    </row>
    <row r="891" spans="16:16">
      <c r="P891" s="4"/>
    </row>
    <row r="892" spans="16:16">
      <c r="P892" s="4"/>
    </row>
    <row r="893" spans="16:16">
      <c r="P893" s="4"/>
    </row>
    <row r="894" spans="16:16">
      <c r="P894" s="4"/>
    </row>
    <row r="895" spans="16:16">
      <c r="P895" s="4"/>
    </row>
    <row r="896" spans="16:16">
      <c r="P896" s="4"/>
    </row>
    <row r="897" spans="16:16">
      <c r="P897" s="4"/>
    </row>
    <row r="898" spans="16:16">
      <c r="P898" s="4"/>
    </row>
    <row r="899" spans="16:16">
      <c r="P899" s="4"/>
    </row>
    <row r="900" spans="16:16">
      <c r="P900" s="4"/>
    </row>
    <row r="901" spans="16:16">
      <c r="P901" s="4"/>
    </row>
    <row r="902" spans="16:16">
      <c r="P902" s="4"/>
    </row>
    <row r="903" spans="16:16">
      <c r="P903" s="4"/>
    </row>
    <row r="904" spans="16:16">
      <c r="P904" s="4"/>
    </row>
    <row r="905" spans="16:16">
      <c r="P905" s="4"/>
    </row>
    <row r="906" spans="16:16">
      <c r="P906" s="4"/>
    </row>
    <row r="907" spans="16:16">
      <c r="P907" s="4"/>
    </row>
    <row r="908" spans="16:16">
      <c r="P908" s="4"/>
    </row>
    <row r="909" spans="16:16">
      <c r="P909" s="4"/>
    </row>
    <row r="910" spans="16:16">
      <c r="P910" s="4"/>
    </row>
    <row r="911" spans="16:16">
      <c r="P911" s="4"/>
    </row>
    <row r="912" spans="16:16">
      <c r="P912" s="4"/>
    </row>
    <row r="913" spans="16:16">
      <c r="P913" s="4"/>
    </row>
    <row r="914" spans="16:16">
      <c r="P914" s="4"/>
    </row>
    <row r="915" spans="16:16">
      <c r="P915" s="4"/>
    </row>
    <row r="916" spans="16:16">
      <c r="P916" s="4"/>
    </row>
    <row r="917" spans="16:16">
      <c r="P917" s="4"/>
    </row>
    <row r="918" spans="16:16">
      <c r="P918" s="4"/>
    </row>
    <row r="919" spans="16:16">
      <c r="P919" s="4"/>
    </row>
    <row r="920" spans="16:16">
      <c r="P920" s="4"/>
    </row>
    <row r="921" spans="16:16">
      <c r="P921" s="4"/>
    </row>
    <row r="922" spans="16:16">
      <c r="P922" s="4"/>
    </row>
    <row r="923" spans="16:16">
      <c r="P923" s="4"/>
    </row>
    <row r="924" spans="16:16">
      <c r="P924" s="4"/>
    </row>
    <row r="925" spans="16:16">
      <c r="P925" s="4"/>
    </row>
    <row r="926" spans="16:16">
      <c r="P926" s="4"/>
    </row>
    <row r="927" spans="16:16">
      <c r="P927" s="4"/>
    </row>
    <row r="928" spans="16:16">
      <c r="P928" s="4"/>
    </row>
    <row r="929" spans="16:16">
      <c r="P929" s="4"/>
    </row>
    <row r="930" spans="16:16">
      <c r="P930" s="4"/>
    </row>
    <row r="931" spans="16:16">
      <c r="P931" s="4"/>
    </row>
    <row r="932" spans="16:16">
      <c r="P932" s="4"/>
    </row>
    <row r="933" spans="16:16">
      <c r="P933" s="4"/>
    </row>
    <row r="934" spans="16:16">
      <c r="P934" s="4"/>
    </row>
    <row r="935" spans="16:16">
      <c r="P935" s="4"/>
    </row>
    <row r="936" spans="16:16">
      <c r="P936" s="4"/>
    </row>
    <row r="937" spans="16:16">
      <c r="P937" s="4"/>
    </row>
    <row r="938" spans="16:16">
      <c r="P938" s="4"/>
    </row>
    <row r="939" spans="16:16">
      <c r="P939" s="4"/>
    </row>
    <row r="940" spans="16:16">
      <c r="P940" s="4"/>
    </row>
    <row r="941" spans="16:16">
      <c r="P941" s="4"/>
    </row>
    <row r="942" spans="16:16">
      <c r="P942" s="4"/>
    </row>
    <row r="943" spans="16:16">
      <c r="P943" s="4"/>
    </row>
    <row r="944" spans="16:16">
      <c r="P944" s="4"/>
    </row>
    <row r="945" spans="16:16">
      <c r="P945" s="4"/>
    </row>
    <row r="946" spans="16:16">
      <c r="P946" s="4"/>
    </row>
    <row r="947" spans="16:16">
      <c r="P947" s="4"/>
    </row>
    <row r="948" spans="16:16">
      <c r="P948" s="4"/>
    </row>
    <row r="949" spans="16:16">
      <c r="P949" s="4"/>
    </row>
    <row r="950" spans="16:16">
      <c r="P950" s="4"/>
    </row>
    <row r="951" spans="16:16">
      <c r="P951" s="4"/>
    </row>
    <row r="952" spans="16:16">
      <c r="P952" s="4"/>
    </row>
    <row r="953" spans="16:16">
      <c r="P953" s="4"/>
    </row>
    <row r="954" spans="16:16">
      <c r="P954" s="4"/>
    </row>
    <row r="955" spans="16:16">
      <c r="P955" s="4"/>
    </row>
    <row r="956" spans="16:16">
      <c r="P956" s="4"/>
    </row>
    <row r="957" spans="16:16">
      <c r="P957" s="4"/>
    </row>
    <row r="958" spans="16:16">
      <c r="P958" s="4"/>
    </row>
    <row r="959" spans="16:16">
      <c r="P959" s="4"/>
    </row>
    <row r="960" spans="16:16">
      <c r="P960" s="4"/>
    </row>
    <row r="961" spans="16:16">
      <c r="P961" s="4"/>
    </row>
    <row r="962" spans="16:16">
      <c r="P962" s="4"/>
    </row>
    <row r="963" spans="16:16">
      <c r="P963" s="4"/>
    </row>
    <row r="964" spans="16:16">
      <c r="P964" s="4"/>
    </row>
    <row r="965" spans="16:16">
      <c r="P965" s="4"/>
    </row>
    <row r="966" spans="16:16">
      <c r="P966" s="4"/>
    </row>
    <row r="967" spans="16:16">
      <c r="P967" s="4"/>
    </row>
    <row r="968" spans="16:16">
      <c r="P968" s="4"/>
    </row>
    <row r="969" spans="16:16">
      <c r="P969" s="4"/>
    </row>
    <row r="970" spans="16:16">
      <c r="P970" s="4"/>
    </row>
    <row r="971" spans="16:16">
      <c r="P971" s="4"/>
    </row>
    <row r="972" spans="16:16">
      <c r="P972" s="4"/>
    </row>
    <row r="973" spans="16:16">
      <c r="P973" s="4"/>
    </row>
    <row r="974" spans="16:16">
      <c r="P974" s="4"/>
    </row>
    <row r="975" spans="16:16">
      <c r="P975" s="4"/>
    </row>
    <row r="976" spans="16:16">
      <c r="P976" s="4"/>
    </row>
    <row r="977" spans="16:16">
      <c r="P977" s="4"/>
    </row>
    <row r="978" spans="16:16">
      <c r="P978" s="4"/>
    </row>
    <row r="979" spans="16:16">
      <c r="P979" s="4"/>
    </row>
    <row r="980" spans="16:16">
      <c r="P980" s="4"/>
    </row>
    <row r="981" spans="16:16">
      <c r="P981" s="4"/>
    </row>
    <row r="982" spans="16:16">
      <c r="P982" s="4"/>
    </row>
    <row r="983" spans="16:16">
      <c r="P983" s="4"/>
    </row>
    <row r="984" spans="16:16">
      <c r="P984" s="4"/>
    </row>
    <row r="985" spans="16:16">
      <c r="P985" s="4"/>
    </row>
    <row r="986" spans="16:16">
      <c r="P986" s="4"/>
    </row>
    <row r="987" spans="16:16">
      <c r="P987" s="4"/>
    </row>
    <row r="988" spans="16:16">
      <c r="P988" s="4"/>
    </row>
    <row r="989" spans="16:16">
      <c r="P989" s="4"/>
    </row>
    <row r="990" spans="16:16">
      <c r="P990" s="4"/>
    </row>
    <row r="991" spans="16:16">
      <c r="P991" s="4"/>
    </row>
    <row r="992" spans="16:16">
      <c r="P992" s="4"/>
    </row>
    <row r="993" spans="16:16">
      <c r="P993" s="4"/>
    </row>
    <row r="994" spans="16:16">
      <c r="P994" s="4"/>
    </row>
    <row r="995" spans="16:16">
      <c r="P995" s="4"/>
    </row>
    <row r="996" spans="16:16">
      <c r="P996" s="4"/>
    </row>
    <row r="997" spans="16:16">
      <c r="P997" s="4"/>
    </row>
    <row r="998" spans="16:16">
      <c r="P998" s="4"/>
    </row>
    <row r="999" spans="16:16">
      <c r="P999" s="4"/>
    </row>
    <row r="1000" spans="16:16">
      <c r="P1000" s="4"/>
    </row>
    <row r="1001" spans="16:16">
      <c r="P1001" s="4"/>
    </row>
    <row r="1002" spans="16:16">
      <c r="P1002" s="4"/>
    </row>
    <row r="1003" spans="16:16">
      <c r="P1003" s="4"/>
    </row>
    <row r="1004" spans="16:16">
      <c r="P1004" s="4"/>
    </row>
    <row r="1005" spans="16:16">
      <c r="P1005" s="4"/>
    </row>
    <row r="1006" spans="16:16">
      <c r="P1006" s="4"/>
    </row>
    <row r="1007" spans="16:16">
      <c r="P1007" s="4"/>
    </row>
    <row r="1008" spans="16:16">
      <c r="P1008" s="4"/>
    </row>
    <row r="1009" spans="16:16">
      <c r="P1009" s="4"/>
    </row>
    <row r="1010" spans="16:16">
      <c r="P1010" s="4"/>
    </row>
    <row r="1011" spans="16:16">
      <c r="P1011" s="4"/>
    </row>
    <row r="1012" spans="16:16">
      <c r="P1012" s="4"/>
    </row>
    <row r="1013" spans="16:16">
      <c r="P1013" s="4"/>
    </row>
    <row r="1014" spans="16:16">
      <c r="P1014" s="4"/>
    </row>
    <row r="1015" spans="16:16">
      <c r="P1015" s="4"/>
    </row>
    <row r="1016" spans="16:16">
      <c r="P1016" s="4"/>
    </row>
    <row r="1017" spans="16:16">
      <c r="P1017" s="4"/>
    </row>
    <row r="1018" spans="16:16">
      <c r="P1018" s="4"/>
    </row>
    <row r="1019" spans="16:16">
      <c r="P1019" s="4"/>
    </row>
    <row r="1020" spans="16:16">
      <c r="P1020" s="4"/>
    </row>
    <row r="1021" spans="16:16">
      <c r="P1021" s="4"/>
    </row>
    <row r="1022" spans="16:16">
      <c r="P1022" s="4"/>
    </row>
    <row r="1023" spans="16:16">
      <c r="P1023" s="4"/>
    </row>
    <row r="1024" spans="16:16">
      <c r="P1024" s="4"/>
    </row>
    <row r="1025" spans="16:16">
      <c r="P1025" s="4"/>
    </row>
    <row r="1026" spans="16:16">
      <c r="P1026" s="4"/>
    </row>
    <row r="1027" spans="16:16">
      <c r="P1027" s="4"/>
    </row>
    <row r="1028" spans="16:16">
      <c r="P1028" s="4"/>
    </row>
    <row r="1029" spans="16:16">
      <c r="P1029" s="4"/>
    </row>
    <row r="1030" spans="16:16">
      <c r="P1030" s="4"/>
    </row>
    <row r="1031" spans="16:16">
      <c r="P1031" s="4"/>
    </row>
    <row r="1032" spans="16:16">
      <c r="P1032" s="4"/>
    </row>
    <row r="1033" spans="16:16">
      <c r="P1033" s="4"/>
    </row>
    <row r="1034" spans="16:16">
      <c r="P1034" s="4"/>
    </row>
    <row r="1035" spans="16:16">
      <c r="P1035" s="4"/>
    </row>
    <row r="1036" spans="16:16">
      <c r="P1036" s="4"/>
    </row>
    <row r="1037" spans="16:16">
      <c r="P1037" s="4"/>
    </row>
    <row r="1038" spans="16:16">
      <c r="P1038" s="4"/>
    </row>
    <row r="1039" spans="16:16">
      <c r="P1039" s="4"/>
    </row>
    <row r="1040" spans="16:16">
      <c r="P1040" s="4"/>
    </row>
    <row r="1041" spans="16:16">
      <c r="P1041" s="4"/>
    </row>
    <row r="1042" spans="16:16">
      <c r="P1042" s="4"/>
    </row>
    <row r="1043" spans="16:16">
      <c r="P1043" s="4"/>
    </row>
    <row r="1044" spans="16:16">
      <c r="P1044" s="4"/>
    </row>
    <row r="1045" spans="16:16">
      <c r="P1045" s="4"/>
    </row>
    <row r="1046" spans="16:16">
      <c r="P1046" s="4"/>
    </row>
    <row r="1047" spans="16:16">
      <c r="P1047" s="4"/>
    </row>
    <row r="1048" spans="16:16">
      <c r="P1048" s="4"/>
    </row>
    <row r="1049" spans="16:16">
      <c r="P1049" s="4"/>
    </row>
    <row r="1050" spans="16:16">
      <c r="P1050" s="4"/>
    </row>
    <row r="1051" spans="16:16">
      <c r="P1051" s="4"/>
    </row>
    <row r="1052" spans="16:16">
      <c r="P1052" s="4"/>
    </row>
    <row r="1053" spans="16:16">
      <c r="P1053" s="4"/>
    </row>
    <row r="1054" spans="16:16">
      <c r="P1054" s="4"/>
    </row>
    <row r="1055" spans="16:16">
      <c r="P1055" s="4"/>
    </row>
    <row r="1056" spans="16:16">
      <c r="P1056" s="4"/>
    </row>
    <row r="1057" spans="16:16">
      <c r="P1057" s="4"/>
    </row>
    <row r="1058" spans="16:16">
      <c r="P1058" s="4"/>
    </row>
    <row r="1059" spans="16:16">
      <c r="P1059" s="4"/>
    </row>
    <row r="1060" spans="16:16">
      <c r="P1060" s="4"/>
    </row>
    <row r="1061" spans="16:16">
      <c r="P1061" s="4"/>
    </row>
    <row r="1062" spans="16:16">
      <c r="P1062" s="4"/>
    </row>
    <row r="1063" spans="16:16">
      <c r="P1063" s="4"/>
    </row>
    <row r="1064" spans="16:16">
      <c r="P1064" s="4"/>
    </row>
    <row r="1065" spans="16:16">
      <c r="P1065" s="4"/>
    </row>
    <row r="1066" spans="16:16">
      <c r="P1066" s="4"/>
    </row>
    <row r="1067" spans="16:16">
      <c r="P1067" s="4"/>
    </row>
    <row r="1068" spans="16:16">
      <c r="P1068" s="4"/>
    </row>
    <row r="1069" spans="16:16">
      <c r="P1069" s="4"/>
    </row>
    <row r="1070" spans="16:16">
      <c r="P1070" s="4"/>
    </row>
    <row r="1071" spans="16:16">
      <c r="P1071" s="4"/>
    </row>
    <row r="1072" spans="16:16">
      <c r="P1072" s="4"/>
    </row>
    <row r="1073" spans="16:16">
      <c r="P1073" s="4"/>
    </row>
    <row r="1074" spans="16:16">
      <c r="P1074" s="4"/>
    </row>
    <row r="1075" spans="16:16">
      <c r="P1075" s="4"/>
    </row>
    <row r="1076" spans="16:16">
      <c r="P1076" s="4"/>
    </row>
    <row r="1077" spans="16:16">
      <c r="P1077" s="4"/>
    </row>
    <row r="1078" spans="16:16">
      <c r="P1078" s="4"/>
    </row>
    <row r="1079" spans="16:16">
      <c r="P1079" s="4"/>
    </row>
    <row r="1080" spans="16:16">
      <c r="P1080" s="4"/>
    </row>
    <row r="1081" spans="16:16">
      <c r="P1081" s="4"/>
    </row>
    <row r="1082" spans="16:16">
      <c r="P1082" s="4"/>
    </row>
    <row r="1083" spans="16:16">
      <c r="P1083" s="4"/>
    </row>
    <row r="1084" spans="16:16">
      <c r="P1084" s="4"/>
    </row>
    <row r="1085" spans="16:16">
      <c r="P1085" s="4"/>
    </row>
    <row r="1086" spans="16:16">
      <c r="P1086" s="4"/>
    </row>
    <row r="1087" spans="16:16">
      <c r="P1087" s="4"/>
    </row>
    <row r="1088" spans="16:16">
      <c r="P1088" s="4"/>
    </row>
    <row r="1089" spans="16:16">
      <c r="P1089" s="4"/>
    </row>
    <row r="1090" spans="16:16">
      <c r="P1090" s="4"/>
    </row>
    <row r="1091" spans="16:16">
      <c r="P1091" s="4"/>
    </row>
    <row r="1092" spans="16:16">
      <c r="P1092" s="4"/>
    </row>
    <row r="1093" spans="16:16">
      <c r="P1093" s="4"/>
    </row>
    <row r="1094" spans="16:16">
      <c r="P1094" s="4"/>
    </row>
    <row r="1095" spans="16:16">
      <c r="P1095" s="4"/>
    </row>
    <row r="1096" spans="16:16">
      <c r="P1096" s="4"/>
    </row>
    <row r="1097" spans="16:16">
      <c r="P1097" s="4"/>
    </row>
    <row r="1098" spans="16:16">
      <c r="P1098" s="4"/>
    </row>
    <row r="1099" spans="16:16">
      <c r="P1099" s="4"/>
    </row>
    <row r="1100" spans="16:16">
      <c r="P1100" s="4"/>
    </row>
    <row r="1101" spans="16:16">
      <c r="P1101" s="4"/>
    </row>
    <row r="1102" spans="16:16">
      <c r="P1102" s="4"/>
    </row>
    <row r="1103" spans="16:16">
      <c r="P1103" s="4"/>
    </row>
    <row r="1104" spans="16:16">
      <c r="P1104" s="4"/>
    </row>
    <row r="1105" spans="16:16">
      <c r="P1105" s="4"/>
    </row>
    <row r="1106" spans="16:16">
      <c r="P1106" s="4"/>
    </row>
    <row r="1107" spans="16:16">
      <c r="P1107" s="4"/>
    </row>
    <row r="1108" spans="16:16">
      <c r="P1108" s="4"/>
    </row>
    <row r="1109" spans="16:16">
      <c r="P1109" s="4"/>
    </row>
    <row r="1110" spans="16:16">
      <c r="P1110" s="4"/>
    </row>
    <row r="1111" spans="16:16">
      <c r="P1111" s="4"/>
    </row>
    <row r="1112" spans="16:16">
      <c r="P1112" s="4"/>
    </row>
    <row r="1113" spans="16:16">
      <c r="P1113" s="4"/>
    </row>
    <row r="1114" spans="16:16">
      <c r="P1114" s="4"/>
    </row>
    <row r="1115" spans="16:16">
      <c r="P1115" s="4"/>
    </row>
    <row r="1116" spans="16:16">
      <c r="P1116" s="4"/>
    </row>
    <row r="1117" spans="16:16">
      <c r="P1117" s="4"/>
    </row>
    <row r="1118" spans="16:16">
      <c r="P1118" s="4"/>
    </row>
    <row r="1119" spans="16:16">
      <c r="P1119" s="4"/>
    </row>
    <row r="1120" spans="16:16">
      <c r="P1120" s="4"/>
    </row>
    <row r="1121" spans="16:16">
      <c r="P1121" s="4"/>
    </row>
    <row r="1122" spans="16:16">
      <c r="P1122" s="4"/>
    </row>
    <row r="1123" spans="16:16">
      <c r="P1123" s="4"/>
    </row>
    <row r="1124" spans="16:16">
      <c r="P1124" s="4"/>
    </row>
    <row r="1125" spans="16:16">
      <c r="P1125" s="4"/>
    </row>
    <row r="1126" spans="16:16">
      <c r="P1126" s="4"/>
    </row>
    <row r="1127" spans="16:16">
      <c r="P1127" s="4"/>
    </row>
    <row r="1128" spans="16:16">
      <c r="P1128" s="4"/>
    </row>
    <row r="1129" spans="16:16">
      <c r="P1129" s="4"/>
    </row>
    <row r="1130" spans="16:16">
      <c r="P1130" s="4"/>
    </row>
    <row r="1131" spans="16:16">
      <c r="P1131" s="4"/>
    </row>
    <row r="1132" spans="16:16">
      <c r="P1132" s="4"/>
    </row>
    <row r="1133" spans="16:16">
      <c r="P1133" s="4"/>
    </row>
    <row r="1134" spans="16:16">
      <c r="P1134" s="4"/>
    </row>
    <row r="1135" spans="16:16">
      <c r="P1135" s="4"/>
    </row>
    <row r="1136" spans="16:16">
      <c r="P1136" s="4"/>
    </row>
    <row r="1137" spans="16:16">
      <c r="P1137" s="4"/>
    </row>
    <row r="1138" spans="16:16">
      <c r="P1138" s="4"/>
    </row>
    <row r="1139" spans="16:16">
      <c r="P1139" s="4"/>
    </row>
    <row r="1140" spans="16:16">
      <c r="P1140" s="4"/>
    </row>
    <row r="1141" spans="16:16">
      <c r="P1141" s="4"/>
    </row>
    <row r="1142" spans="16:16">
      <c r="P1142" s="4"/>
    </row>
    <row r="1143" spans="16:16">
      <c r="P1143" s="4"/>
    </row>
    <row r="1144" spans="16:16">
      <c r="P1144" s="4"/>
    </row>
    <row r="1145" spans="16:16">
      <c r="P1145" s="4"/>
    </row>
    <row r="1146" spans="16:16">
      <c r="P1146" s="4"/>
    </row>
    <row r="1147" spans="16:16">
      <c r="P1147" s="4"/>
    </row>
    <row r="1148" spans="16:16">
      <c r="P1148" s="4"/>
    </row>
    <row r="1149" spans="16:16">
      <c r="P1149" s="4"/>
    </row>
    <row r="1150" spans="16:16">
      <c r="P1150" s="4"/>
    </row>
    <row r="1151" spans="16:16">
      <c r="P1151" s="4"/>
    </row>
    <row r="1152" spans="16:16">
      <c r="P1152" s="4"/>
    </row>
    <row r="1153" spans="16:16">
      <c r="P1153" s="4"/>
    </row>
    <row r="1154" spans="16:16">
      <c r="P1154" s="4"/>
    </row>
    <row r="1155" spans="16:16">
      <c r="P1155" s="4"/>
    </row>
    <row r="1156" spans="16:16">
      <c r="P1156" s="4"/>
    </row>
    <row r="1157" spans="16:16">
      <c r="P1157" s="4"/>
    </row>
    <row r="1158" spans="16:16">
      <c r="P1158" s="4"/>
    </row>
    <row r="1159" spans="16:16">
      <c r="P1159" s="4"/>
    </row>
    <row r="1160" spans="16:16">
      <c r="P1160" s="4"/>
    </row>
    <row r="1161" spans="16:16">
      <c r="P1161" s="4"/>
    </row>
    <row r="1162" spans="16:16">
      <c r="P1162" s="4"/>
    </row>
    <row r="1163" spans="16:16">
      <c r="P1163" s="4"/>
    </row>
    <row r="1164" spans="16:16">
      <c r="P1164" s="4"/>
    </row>
    <row r="1165" spans="16:16">
      <c r="P1165" s="4"/>
    </row>
    <row r="1166" spans="16:16">
      <c r="P1166" s="4"/>
    </row>
    <row r="1167" spans="16:16">
      <c r="P1167" s="4"/>
    </row>
    <row r="1168" spans="16:16">
      <c r="P1168" s="4"/>
    </row>
    <row r="1169" spans="16:16">
      <c r="P1169" s="4"/>
    </row>
    <row r="1170" spans="16:16">
      <c r="P1170" s="4"/>
    </row>
    <row r="1171" spans="16:16">
      <c r="P1171" s="4"/>
    </row>
    <row r="1172" spans="16:16">
      <c r="P1172" s="4"/>
    </row>
    <row r="1173" spans="16:16">
      <c r="P1173" s="4"/>
    </row>
    <row r="1174" spans="16:16">
      <c r="P1174" s="4"/>
    </row>
    <row r="1175" spans="16:16">
      <c r="P1175" s="4"/>
    </row>
    <row r="1176" spans="16:16">
      <c r="P1176" s="4"/>
    </row>
    <row r="1177" spans="16:16">
      <c r="P1177" s="4"/>
    </row>
    <row r="1178" spans="16:16">
      <c r="P1178" s="4"/>
    </row>
    <row r="1179" spans="16:16">
      <c r="P1179" s="4"/>
    </row>
    <row r="1180" spans="16:16">
      <c r="P1180" s="4"/>
    </row>
    <row r="1181" spans="16:16">
      <c r="P1181" s="4"/>
    </row>
    <row r="1182" spans="16:16">
      <c r="P1182" s="4"/>
    </row>
    <row r="1183" spans="16:16">
      <c r="P1183" s="4"/>
    </row>
    <row r="1184" spans="16:16">
      <c r="P1184" s="4"/>
    </row>
    <row r="1185" spans="16:16">
      <c r="P1185" s="4"/>
    </row>
    <row r="1186" spans="16:16">
      <c r="P1186" s="4"/>
    </row>
    <row r="1187" spans="16:16">
      <c r="P1187" s="4"/>
    </row>
    <row r="1188" spans="16:16">
      <c r="P1188" s="4"/>
    </row>
    <row r="1189" spans="16:16">
      <c r="P1189" s="4"/>
    </row>
    <row r="1190" spans="16:16">
      <c r="P1190" s="4"/>
    </row>
    <row r="1191" spans="16:16">
      <c r="P1191" s="4"/>
    </row>
    <row r="1192" spans="16:16">
      <c r="P1192" s="4"/>
    </row>
    <row r="1193" spans="16:16">
      <c r="P1193" s="4"/>
    </row>
    <row r="1194" spans="16:16">
      <c r="P1194" s="4"/>
    </row>
    <row r="1195" spans="16:16">
      <c r="P1195" s="4"/>
    </row>
    <row r="1196" spans="16:16">
      <c r="P1196" s="4"/>
    </row>
    <row r="1197" spans="16:16">
      <c r="P1197" s="4"/>
    </row>
    <row r="1198" spans="16:16">
      <c r="P1198" s="4"/>
    </row>
    <row r="1199" spans="16:16">
      <c r="P1199" s="4"/>
    </row>
    <row r="1200" spans="16:16">
      <c r="P1200" s="4"/>
    </row>
    <row r="1201" spans="16:16">
      <c r="P1201" s="4"/>
    </row>
    <row r="1202" spans="16:16">
      <c r="P1202" s="4"/>
    </row>
    <row r="1203" spans="16:16">
      <c r="P1203" s="4"/>
    </row>
    <row r="1204" spans="16:16">
      <c r="P1204" s="4"/>
    </row>
    <row r="1205" spans="16:16">
      <c r="P1205" s="4"/>
    </row>
    <row r="1206" spans="16:16">
      <c r="P1206" s="4"/>
    </row>
    <row r="1207" spans="16:16">
      <c r="P1207" s="4"/>
    </row>
    <row r="1208" spans="16:16">
      <c r="P1208" s="4"/>
    </row>
    <row r="1209" spans="16:16">
      <c r="P1209" s="4"/>
    </row>
    <row r="1210" spans="16:16">
      <c r="P1210" s="4"/>
    </row>
    <row r="1211" spans="16:16">
      <c r="P1211" s="4"/>
    </row>
    <row r="1212" spans="16:16">
      <c r="P1212" s="4"/>
    </row>
    <row r="1213" spans="16:16">
      <c r="P1213" s="4"/>
    </row>
    <row r="1214" spans="16:16">
      <c r="P1214" s="4"/>
    </row>
    <row r="1215" spans="16:16">
      <c r="P1215" s="4"/>
    </row>
    <row r="1216" spans="16:16">
      <c r="P1216" s="4"/>
    </row>
    <row r="1217" spans="16:16">
      <c r="P1217" s="4"/>
    </row>
    <row r="1218" spans="16:16">
      <c r="P1218" s="4"/>
    </row>
    <row r="1219" spans="16:16">
      <c r="P1219" s="4"/>
    </row>
    <row r="1220" spans="16:16">
      <c r="P1220" s="4"/>
    </row>
    <row r="1221" spans="16:16">
      <c r="P1221" s="4"/>
    </row>
    <row r="1222" spans="16:16">
      <c r="P1222" s="4"/>
    </row>
    <row r="1223" spans="16:16">
      <c r="P1223" s="4"/>
    </row>
    <row r="1224" spans="16:16">
      <c r="P1224" s="4"/>
    </row>
    <row r="1225" spans="16:16">
      <c r="P1225" s="4"/>
    </row>
    <row r="1226" spans="16:16">
      <c r="P1226" s="4"/>
    </row>
    <row r="1227" spans="16:16">
      <c r="P1227" s="4"/>
    </row>
    <row r="1228" spans="16:16">
      <c r="P1228" s="4"/>
    </row>
    <row r="1229" spans="16:16">
      <c r="P1229" s="4"/>
    </row>
    <row r="1230" spans="16:16">
      <c r="P1230" s="4"/>
    </row>
    <row r="1231" spans="16:16">
      <c r="P1231" s="4"/>
    </row>
    <row r="1232" spans="16:16">
      <c r="P1232" s="4"/>
    </row>
    <row r="1233" spans="16:16">
      <c r="P1233" s="4"/>
    </row>
    <row r="1234" spans="16:16">
      <c r="P1234" s="4"/>
    </row>
    <row r="1235" spans="16:16">
      <c r="P1235" s="4"/>
    </row>
    <row r="1236" spans="16:16">
      <c r="P1236" s="4"/>
    </row>
    <row r="1237" spans="16:16">
      <c r="P1237" s="4"/>
    </row>
    <row r="1238" spans="16:16">
      <c r="P1238" s="4"/>
    </row>
    <row r="1239" spans="16:16">
      <c r="P1239" s="4"/>
    </row>
    <row r="1240" spans="16:16">
      <c r="P1240" s="4"/>
    </row>
    <row r="1241" spans="16:16">
      <c r="P1241" s="4"/>
    </row>
    <row r="1242" spans="16:16">
      <c r="P1242" s="4"/>
    </row>
    <row r="1243" spans="16:16">
      <c r="P1243" s="4"/>
    </row>
    <row r="1244" spans="16:16">
      <c r="P1244" s="4"/>
    </row>
    <row r="1245" spans="16:16">
      <c r="P1245" s="4"/>
    </row>
    <row r="1246" spans="16:16">
      <c r="P1246" s="4"/>
    </row>
    <row r="1247" spans="16:16">
      <c r="P1247" s="4"/>
    </row>
    <row r="1248" spans="16:16">
      <c r="P1248" s="4"/>
    </row>
    <row r="1249" spans="16:16">
      <c r="P1249" s="4"/>
    </row>
    <row r="1250" spans="16:16">
      <c r="P1250" s="4"/>
    </row>
    <row r="1251" spans="16:16">
      <c r="P1251" s="4"/>
    </row>
    <row r="1252" spans="16:16">
      <c r="P1252" s="4"/>
    </row>
    <row r="1253" spans="16:16">
      <c r="P1253" s="4"/>
    </row>
    <row r="1254" spans="16:16">
      <c r="P1254" s="4"/>
    </row>
    <row r="1255" spans="16:16">
      <c r="P1255" s="4"/>
    </row>
    <row r="1256" spans="16:16">
      <c r="P1256" s="4"/>
    </row>
    <row r="1257" spans="16:16">
      <c r="P1257" s="4"/>
    </row>
    <row r="1258" spans="16:16">
      <c r="P1258" s="4"/>
    </row>
    <row r="1259" spans="16:16">
      <c r="P1259" s="4"/>
    </row>
    <row r="1260" spans="16:16">
      <c r="P1260" s="4"/>
    </row>
    <row r="1261" spans="16:16">
      <c r="P1261" s="4"/>
    </row>
    <row r="1262" spans="16:16">
      <c r="P1262" s="4"/>
    </row>
    <row r="1263" spans="16:16">
      <c r="P1263" s="4"/>
    </row>
    <row r="1264" spans="16:16">
      <c r="P1264" s="4"/>
    </row>
    <row r="1265" spans="16:16">
      <c r="P1265" s="4"/>
    </row>
    <row r="1266" spans="16:16">
      <c r="P1266" s="4"/>
    </row>
    <row r="1267" spans="16:16">
      <c r="P1267" s="4"/>
    </row>
    <row r="1268" spans="16:16">
      <c r="P1268" s="4"/>
    </row>
    <row r="1269" spans="16:16">
      <c r="P1269" s="4"/>
    </row>
    <row r="1270" spans="16:16">
      <c r="P1270" s="4"/>
    </row>
    <row r="1271" spans="16:16">
      <c r="P1271" s="4"/>
    </row>
    <row r="1272" spans="16:16">
      <c r="P1272" s="4"/>
    </row>
    <row r="1273" spans="16:16">
      <c r="P1273" s="4"/>
    </row>
    <row r="1274" spans="16:16">
      <c r="P1274" s="4"/>
    </row>
    <row r="1275" spans="16:16">
      <c r="P1275" s="4"/>
    </row>
    <row r="1276" spans="16:16">
      <c r="P1276" s="4"/>
    </row>
    <row r="1277" spans="16:16">
      <c r="P1277" s="4"/>
    </row>
    <row r="1278" spans="16:16">
      <c r="P1278" s="4"/>
    </row>
    <row r="1279" spans="16:16">
      <c r="P1279" s="4"/>
    </row>
    <row r="1280" spans="16:16">
      <c r="P1280" s="4"/>
    </row>
    <row r="1281" spans="16:16">
      <c r="P1281" s="4"/>
    </row>
    <row r="1282" spans="16:16">
      <c r="P1282" s="4"/>
    </row>
    <row r="1283" spans="16:16">
      <c r="P1283" s="4"/>
    </row>
    <row r="1284" spans="16:16">
      <c r="P1284" s="4"/>
    </row>
    <row r="1285" spans="16:16">
      <c r="P1285" s="4"/>
    </row>
    <row r="1286" spans="16:16">
      <c r="P1286" s="4"/>
    </row>
    <row r="1287" spans="16:16">
      <c r="P1287" s="4"/>
    </row>
    <row r="1288" spans="16:16">
      <c r="P1288" s="4"/>
    </row>
    <row r="1289" spans="16:16">
      <c r="P1289" s="4"/>
    </row>
    <row r="1290" spans="16:16">
      <c r="P1290" s="4"/>
    </row>
    <row r="1291" spans="16:16">
      <c r="P1291" s="4"/>
    </row>
    <row r="1292" spans="16:16">
      <c r="P1292" s="4"/>
    </row>
    <row r="1293" spans="16:16">
      <c r="P1293" s="4"/>
    </row>
    <row r="1294" spans="16:16">
      <c r="P1294" s="4"/>
    </row>
    <row r="1295" spans="16:16">
      <c r="P1295" s="4"/>
    </row>
    <row r="1296" spans="16:16">
      <c r="P1296" s="4"/>
    </row>
    <row r="1297" spans="16:16">
      <c r="P1297" s="4"/>
    </row>
    <row r="1298" spans="16:16">
      <c r="P1298" s="4"/>
    </row>
    <row r="1299" spans="16:16">
      <c r="P1299" s="4"/>
    </row>
    <row r="1300" spans="16:16">
      <c r="P1300" s="4"/>
    </row>
    <row r="1301" spans="16:16">
      <c r="P1301" s="4"/>
    </row>
    <row r="1302" spans="16:16">
      <c r="P1302" s="4"/>
    </row>
    <row r="1303" spans="16:16">
      <c r="P1303" s="4"/>
    </row>
    <row r="1304" spans="16:16">
      <c r="P1304" s="4"/>
    </row>
    <row r="1305" spans="16:16">
      <c r="P1305" s="4"/>
    </row>
    <row r="1306" spans="16:16">
      <c r="P1306" s="4"/>
    </row>
    <row r="1307" spans="16:16">
      <c r="P1307" s="4"/>
    </row>
    <row r="1308" spans="16:16">
      <c r="P1308" s="4"/>
    </row>
    <row r="1309" spans="16:16">
      <c r="P1309" s="4"/>
    </row>
    <row r="1310" spans="16:16">
      <c r="P1310" s="4"/>
    </row>
    <row r="1311" spans="16:16">
      <c r="P1311" s="4"/>
    </row>
    <row r="1312" spans="16:16">
      <c r="P1312" s="4"/>
    </row>
    <row r="1313" spans="16:16">
      <c r="P1313" s="4"/>
    </row>
    <row r="1314" spans="16:16">
      <c r="P1314" s="4"/>
    </row>
    <row r="1315" spans="16:16">
      <c r="P1315" s="4"/>
    </row>
    <row r="1316" spans="16:16">
      <c r="P1316" s="4"/>
    </row>
    <row r="1317" spans="16:16">
      <c r="P1317" s="4"/>
    </row>
    <row r="1318" spans="16:16">
      <c r="P1318" s="4"/>
    </row>
    <row r="1319" spans="16:16">
      <c r="P1319" s="4"/>
    </row>
    <row r="1320" spans="16:16">
      <c r="P1320" s="4"/>
    </row>
    <row r="1321" spans="16:16">
      <c r="P1321" s="4"/>
    </row>
    <row r="1322" spans="16:16">
      <c r="P1322" s="4"/>
    </row>
    <row r="1323" spans="16:16">
      <c r="P1323" s="4"/>
    </row>
    <row r="1324" spans="16:16">
      <c r="P1324" s="4"/>
    </row>
    <row r="1325" spans="16:16">
      <c r="P1325" s="4"/>
    </row>
    <row r="1326" spans="16:16">
      <c r="P1326" s="4"/>
    </row>
    <row r="1327" spans="16:16">
      <c r="P1327" s="4"/>
    </row>
    <row r="1328" spans="16:16">
      <c r="P1328" s="4"/>
    </row>
    <row r="1329" spans="16:16">
      <c r="P1329" s="4"/>
    </row>
    <row r="1330" spans="16:16">
      <c r="P1330" s="4"/>
    </row>
    <row r="1331" spans="16:16">
      <c r="P1331" s="4"/>
    </row>
    <row r="1332" spans="16:16">
      <c r="P1332" s="4"/>
    </row>
    <row r="1333" spans="16:16">
      <c r="P1333" s="4"/>
    </row>
    <row r="1334" spans="16:16">
      <c r="P1334" s="4"/>
    </row>
    <row r="1335" spans="16:16">
      <c r="P1335" s="4"/>
    </row>
    <row r="1336" spans="16:16">
      <c r="P1336" s="4"/>
    </row>
    <row r="1337" spans="16:16">
      <c r="P1337" s="4"/>
    </row>
    <row r="1338" spans="16:16">
      <c r="P1338" s="4"/>
    </row>
    <row r="1339" spans="16:16">
      <c r="P1339" s="4"/>
    </row>
    <row r="1340" spans="16:16">
      <c r="P1340" s="4"/>
    </row>
    <row r="1341" spans="16:16">
      <c r="P1341" s="4"/>
    </row>
    <row r="1342" spans="16:16">
      <c r="P1342" s="4"/>
    </row>
    <row r="1343" spans="16:16">
      <c r="P1343" s="4"/>
    </row>
    <row r="1344" spans="16:16">
      <c r="P1344" s="4"/>
    </row>
    <row r="1345" spans="16:16">
      <c r="P1345" s="4"/>
    </row>
    <row r="1346" spans="16:16">
      <c r="P1346" s="4"/>
    </row>
    <row r="1347" spans="16:16">
      <c r="P1347" s="4"/>
    </row>
    <row r="1348" spans="16:16">
      <c r="P1348" s="4"/>
    </row>
    <row r="1349" spans="16:16">
      <c r="P1349" s="4"/>
    </row>
    <row r="1350" spans="16:16">
      <c r="P1350" s="4"/>
    </row>
    <row r="1351" spans="16:16">
      <c r="P1351" s="4"/>
    </row>
    <row r="1352" spans="16:16">
      <c r="P1352" s="4"/>
    </row>
    <row r="1353" spans="16:16">
      <c r="P1353" s="4"/>
    </row>
    <row r="1354" spans="16:16">
      <c r="P1354" s="4"/>
    </row>
    <row r="1355" spans="16:16">
      <c r="P1355" s="4"/>
    </row>
    <row r="1356" spans="16:16">
      <c r="P1356" s="4"/>
    </row>
    <row r="1357" spans="16:16">
      <c r="P1357" s="4"/>
    </row>
    <row r="1358" spans="16:16">
      <c r="P1358" s="4"/>
    </row>
    <row r="1359" spans="16:16">
      <c r="P1359" s="4"/>
    </row>
    <row r="1360" spans="16:16">
      <c r="P1360" s="4"/>
    </row>
    <row r="1361" spans="16:16">
      <c r="P1361" s="4"/>
    </row>
    <row r="1362" spans="16:16">
      <c r="P1362" s="4"/>
    </row>
    <row r="1363" spans="16:16">
      <c r="P1363" s="4"/>
    </row>
    <row r="1364" spans="16:16">
      <c r="P1364" s="4"/>
    </row>
    <row r="1365" spans="16:16">
      <c r="P1365" s="4"/>
    </row>
    <row r="1366" spans="16:16">
      <c r="P1366" s="4"/>
    </row>
    <row r="1367" spans="16:16">
      <c r="P1367" s="4"/>
    </row>
    <row r="1368" spans="16:16">
      <c r="P1368" s="4"/>
    </row>
    <row r="1369" spans="16:16">
      <c r="P1369" s="4"/>
    </row>
    <row r="1370" spans="16:16">
      <c r="P1370" s="4"/>
    </row>
    <row r="1371" spans="16:16">
      <c r="P1371" s="4"/>
    </row>
    <row r="1372" spans="16:16">
      <c r="P1372" s="4"/>
    </row>
    <row r="1373" spans="16:16">
      <c r="P1373" s="4"/>
    </row>
    <row r="1374" spans="16:16">
      <c r="P1374" s="4"/>
    </row>
    <row r="1375" spans="16:16">
      <c r="P1375" s="4"/>
    </row>
    <row r="1376" spans="16:16">
      <c r="P1376" s="4"/>
    </row>
    <row r="1377" spans="16:16">
      <c r="P1377" s="4"/>
    </row>
    <row r="1378" spans="16:16">
      <c r="P1378" s="4"/>
    </row>
    <row r="1379" spans="16:16">
      <c r="P1379" s="4"/>
    </row>
    <row r="1380" spans="16:16">
      <c r="P1380" s="4"/>
    </row>
    <row r="1381" spans="16:16">
      <c r="P1381" s="4"/>
    </row>
    <row r="1382" spans="16:16">
      <c r="P1382" s="4"/>
    </row>
    <row r="1383" spans="16:16">
      <c r="P1383" s="4"/>
    </row>
    <row r="1384" spans="16:16">
      <c r="P1384" s="4"/>
    </row>
    <row r="1385" spans="16:16">
      <c r="P1385" s="4"/>
    </row>
    <row r="1386" spans="16:16">
      <c r="P1386" s="4"/>
    </row>
    <row r="1387" spans="16:16">
      <c r="P1387" s="4"/>
    </row>
    <row r="1388" spans="16:16">
      <c r="P1388" s="4"/>
    </row>
    <row r="1389" spans="16:16">
      <c r="P1389" s="4"/>
    </row>
    <row r="1390" spans="16:16">
      <c r="P1390" s="4"/>
    </row>
    <row r="1391" spans="16:16">
      <c r="P1391" s="4"/>
    </row>
    <row r="1392" spans="16:16">
      <c r="P1392" s="4"/>
    </row>
    <row r="1393" spans="16:16">
      <c r="P1393" s="4"/>
    </row>
    <row r="1394" spans="16:16">
      <c r="P1394" s="4"/>
    </row>
    <row r="1395" spans="16:16">
      <c r="P1395" s="4"/>
    </row>
    <row r="1396" spans="16:16">
      <c r="P1396" s="4"/>
    </row>
    <row r="1397" spans="16:16">
      <c r="P1397" s="4"/>
    </row>
    <row r="1398" spans="16:16">
      <c r="P1398" s="4"/>
    </row>
    <row r="1399" spans="16:16">
      <c r="P1399" s="4"/>
    </row>
    <row r="1400" spans="16:16">
      <c r="P1400" s="4"/>
    </row>
    <row r="1401" spans="16:16">
      <c r="P1401" s="4"/>
    </row>
    <row r="1402" spans="16:16">
      <c r="P1402" s="4"/>
    </row>
    <row r="1403" spans="16:16">
      <c r="P1403" s="4"/>
    </row>
    <row r="1404" spans="16:16">
      <c r="P1404" s="4"/>
    </row>
    <row r="1405" spans="16:16">
      <c r="P1405" s="4"/>
    </row>
    <row r="1406" spans="16:16">
      <c r="P1406" s="4"/>
    </row>
    <row r="1407" spans="16:16">
      <c r="P1407" s="4"/>
    </row>
    <row r="1408" spans="16:16">
      <c r="P1408" s="4"/>
    </row>
    <row r="1409" spans="16:16">
      <c r="P1409" s="4"/>
    </row>
    <row r="1410" spans="16:16">
      <c r="P1410" s="4"/>
    </row>
    <row r="1411" spans="16:16">
      <c r="P1411" s="4"/>
    </row>
    <row r="1412" spans="16:16">
      <c r="P1412" s="4"/>
    </row>
    <row r="1413" spans="16:16">
      <c r="P1413" s="4"/>
    </row>
    <row r="1414" spans="16:16">
      <c r="P1414" s="4"/>
    </row>
    <row r="1415" spans="16:16">
      <c r="P1415" s="4"/>
    </row>
    <row r="1416" spans="16:16">
      <c r="P1416" s="4"/>
    </row>
    <row r="1417" spans="16:16">
      <c r="P1417" s="4"/>
    </row>
    <row r="1418" spans="16:16">
      <c r="P1418" s="4"/>
    </row>
    <row r="1419" spans="16:16">
      <c r="P1419" s="4"/>
    </row>
    <row r="1420" spans="16:16">
      <c r="P1420" s="4"/>
    </row>
    <row r="1421" spans="16:16">
      <c r="P1421" s="4"/>
    </row>
    <row r="1422" spans="16:16">
      <c r="P1422" s="4"/>
    </row>
    <row r="1423" spans="16:16">
      <c r="P1423" s="4"/>
    </row>
    <row r="1424" spans="16:16">
      <c r="P1424" s="4"/>
    </row>
    <row r="1425" spans="16:16">
      <c r="P1425" s="4"/>
    </row>
    <row r="1426" spans="16:16">
      <c r="P1426" s="4"/>
    </row>
    <row r="1427" spans="16:16">
      <c r="P1427" s="4"/>
    </row>
    <row r="1428" spans="16:16">
      <c r="P1428" s="4"/>
    </row>
    <row r="1429" spans="16:16">
      <c r="P1429" s="4"/>
    </row>
    <row r="1430" spans="16:16">
      <c r="P1430" s="4"/>
    </row>
    <row r="1431" spans="16:16">
      <c r="P1431" s="4"/>
    </row>
    <row r="1432" spans="16:16">
      <c r="P1432" s="4"/>
    </row>
    <row r="1433" spans="16:16">
      <c r="P1433" s="4"/>
    </row>
    <row r="1434" spans="16:16">
      <c r="P1434" s="4"/>
    </row>
    <row r="1435" spans="16:16">
      <c r="P1435" s="4"/>
    </row>
    <row r="1436" spans="16:16">
      <c r="P1436" s="4"/>
    </row>
    <row r="1437" spans="16:16">
      <c r="P1437" s="4"/>
    </row>
    <row r="1438" spans="16:16">
      <c r="P1438" s="4"/>
    </row>
    <row r="1439" spans="16:16">
      <c r="P1439" s="4"/>
    </row>
    <row r="1440" spans="16:16">
      <c r="P1440" s="4"/>
    </row>
    <row r="1441" spans="16:16">
      <c r="P1441" s="4"/>
    </row>
    <row r="1442" spans="16:16">
      <c r="P1442" s="4"/>
    </row>
    <row r="1443" spans="16:16">
      <c r="P1443" s="4"/>
    </row>
    <row r="1444" spans="16:16">
      <c r="P1444" s="4"/>
    </row>
    <row r="1445" spans="16:16">
      <c r="P1445" s="4"/>
    </row>
    <row r="1446" spans="16:16">
      <c r="P1446" s="4"/>
    </row>
    <row r="1447" spans="16:16">
      <c r="P1447" s="4"/>
    </row>
    <row r="1448" spans="16:16">
      <c r="P1448" s="4"/>
    </row>
    <row r="1449" spans="16:16">
      <c r="P1449" s="4"/>
    </row>
    <row r="1450" spans="16:16">
      <c r="P1450" s="4"/>
    </row>
    <row r="1451" spans="16:16">
      <c r="P1451" s="4"/>
    </row>
    <row r="1452" spans="16:16">
      <c r="P1452" s="4"/>
    </row>
    <row r="1453" spans="16:16">
      <c r="P1453" s="4"/>
    </row>
    <row r="1454" spans="16:16">
      <c r="P1454" s="4"/>
    </row>
    <row r="1455" spans="16:16">
      <c r="P1455" s="4"/>
    </row>
    <row r="1456" spans="16:16">
      <c r="P1456" s="4"/>
    </row>
    <row r="1457" spans="16:16">
      <c r="P1457" s="4"/>
    </row>
    <row r="1458" spans="16:16">
      <c r="P1458" s="4"/>
    </row>
    <row r="1459" spans="16:16">
      <c r="P1459" s="4"/>
    </row>
    <row r="1460" spans="16:16">
      <c r="P1460" s="4"/>
    </row>
    <row r="1461" spans="16:16">
      <c r="P1461" s="4"/>
    </row>
    <row r="1462" spans="16:16">
      <c r="P1462" s="4"/>
    </row>
    <row r="1463" spans="16:16">
      <c r="P1463" s="4"/>
    </row>
    <row r="1464" spans="16:16">
      <c r="P1464" s="4"/>
    </row>
    <row r="1465" spans="16:16">
      <c r="P1465" s="4"/>
    </row>
    <row r="1466" spans="16:16">
      <c r="P1466" s="4"/>
    </row>
    <row r="1467" spans="16:16">
      <c r="P1467" s="4"/>
    </row>
    <row r="1468" spans="16:16">
      <c r="P1468" s="4"/>
    </row>
    <row r="1469" spans="16:16">
      <c r="P1469" s="4"/>
    </row>
    <row r="1470" spans="16:16">
      <c r="P1470" s="4"/>
    </row>
    <row r="1471" spans="16:16">
      <c r="P1471" s="4"/>
    </row>
    <row r="1472" spans="16:16">
      <c r="P1472" s="4"/>
    </row>
    <row r="1473" spans="16:16">
      <c r="P1473" s="4"/>
    </row>
    <row r="1474" spans="16:16">
      <c r="P1474" s="4"/>
    </row>
    <row r="1475" spans="16:16">
      <c r="P1475" s="4"/>
    </row>
    <row r="1476" spans="16:16">
      <c r="P1476" s="4"/>
    </row>
    <row r="1477" spans="16:16">
      <c r="P1477" s="4"/>
    </row>
    <row r="1478" spans="16:16">
      <c r="P1478" s="4"/>
    </row>
    <row r="1479" spans="16:16">
      <c r="P1479" s="4"/>
    </row>
    <row r="1480" spans="16:16">
      <c r="P1480" s="4"/>
    </row>
    <row r="1481" spans="16:16">
      <c r="P1481" s="4"/>
    </row>
    <row r="1482" spans="16:16">
      <c r="P1482" s="4"/>
    </row>
    <row r="1483" spans="16:16">
      <c r="P1483" s="4"/>
    </row>
    <row r="1484" spans="16:16">
      <c r="P1484" s="4"/>
    </row>
    <row r="1485" spans="16:16">
      <c r="P1485" s="4"/>
    </row>
    <row r="1486" spans="16:16">
      <c r="P1486" s="4"/>
    </row>
    <row r="1487" spans="16:16">
      <c r="P1487" s="4"/>
    </row>
    <row r="1488" spans="16:16">
      <c r="P1488" s="4"/>
    </row>
    <row r="1489" spans="16:16">
      <c r="P1489" s="4"/>
    </row>
    <row r="1490" spans="16:16">
      <c r="P1490" s="4"/>
    </row>
    <row r="1491" spans="16:16">
      <c r="P1491" s="4"/>
    </row>
    <row r="1492" spans="16:16">
      <c r="P1492" s="4"/>
    </row>
    <row r="1493" spans="16:16">
      <c r="P1493" s="4"/>
    </row>
    <row r="1494" spans="16:16">
      <c r="P1494" s="4"/>
    </row>
    <row r="1495" spans="16:16">
      <c r="P1495" s="4"/>
    </row>
    <row r="1496" spans="16:16">
      <c r="P1496" s="4"/>
    </row>
    <row r="1497" spans="16:16">
      <c r="P1497" s="4"/>
    </row>
    <row r="1498" spans="16:16">
      <c r="P1498" s="4"/>
    </row>
    <row r="1499" spans="16:16">
      <c r="P1499" s="4"/>
    </row>
    <row r="1500" spans="16:16">
      <c r="P1500" s="4"/>
    </row>
    <row r="1501" spans="16:16">
      <c r="P1501" s="4"/>
    </row>
    <row r="1502" spans="16:16">
      <c r="P1502" s="4"/>
    </row>
    <row r="1503" spans="16:16">
      <c r="P1503" s="4"/>
    </row>
    <row r="1504" spans="16:16">
      <c r="P1504" s="4"/>
    </row>
    <row r="1505" spans="16:16">
      <c r="P1505" s="4"/>
    </row>
    <row r="1506" spans="16:16">
      <c r="P1506" s="4"/>
    </row>
    <row r="1507" spans="16:16">
      <c r="P1507" s="4"/>
    </row>
    <row r="1508" spans="16:16">
      <c r="P1508" s="4"/>
    </row>
    <row r="1509" spans="16:16">
      <c r="P1509" s="4"/>
    </row>
    <row r="1510" spans="16:16">
      <c r="P1510" s="4"/>
    </row>
    <row r="1511" spans="16:16">
      <c r="P1511" s="4"/>
    </row>
    <row r="1512" spans="16:16">
      <c r="P1512" s="4"/>
    </row>
    <row r="1513" spans="16:16">
      <c r="P1513" s="4"/>
    </row>
    <row r="1514" spans="16:16">
      <c r="P1514" s="4"/>
    </row>
    <row r="1515" spans="16:16">
      <c r="P1515" s="4"/>
    </row>
    <row r="1516" spans="16:16">
      <c r="P1516" s="4"/>
    </row>
    <row r="1517" spans="16:16">
      <c r="P1517" s="4"/>
    </row>
    <row r="1518" spans="16:16">
      <c r="P1518" s="4"/>
    </row>
    <row r="1519" spans="16:16">
      <c r="P1519" s="4"/>
    </row>
    <row r="1520" spans="16:16">
      <c r="P1520" s="4"/>
    </row>
    <row r="1521" spans="16:16">
      <c r="P1521" s="4"/>
    </row>
    <row r="1522" spans="16:16">
      <c r="P1522" s="4"/>
    </row>
    <row r="1523" spans="16:16">
      <c r="P1523" s="4"/>
    </row>
    <row r="1524" spans="16:16">
      <c r="P1524" s="4"/>
    </row>
    <row r="1525" spans="16:16">
      <c r="P1525" s="4"/>
    </row>
    <row r="1526" spans="16:16">
      <c r="P1526" s="4"/>
    </row>
    <row r="1527" spans="16:16">
      <c r="P1527" s="4"/>
    </row>
    <row r="1528" spans="16:16">
      <c r="P1528" s="4"/>
    </row>
    <row r="1529" spans="16:16">
      <c r="P1529" s="4"/>
    </row>
    <row r="1530" spans="16:16">
      <c r="P1530" s="4"/>
    </row>
    <row r="1531" spans="16:16">
      <c r="P1531" s="4"/>
    </row>
    <row r="1532" spans="16:16">
      <c r="P1532" s="4"/>
    </row>
    <row r="1533" spans="16:16">
      <c r="P1533" s="4"/>
    </row>
    <row r="1534" spans="16:16">
      <c r="P1534" s="4"/>
    </row>
    <row r="1535" spans="16:16">
      <c r="P1535" s="4"/>
    </row>
    <row r="1536" spans="16:16">
      <c r="P1536" s="4"/>
    </row>
    <row r="1537" spans="16:16">
      <c r="P1537" s="4"/>
    </row>
    <row r="1538" spans="16:16">
      <c r="P1538" s="4"/>
    </row>
    <row r="1539" spans="16:16">
      <c r="P1539" s="4"/>
    </row>
    <row r="1540" spans="16:16">
      <c r="P1540" s="4"/>
    </row>
    <row r="1541" spans="16:16">
      <c r="P1541" s="4"/>
    </row>
    <row r="1542" spans="16:16">
      <c r="P1542" s="4"/>
    </row>
    <row r="1543" spans="16:16">
      <c r="P1543" s="4"/>
    </row>
    <row r="1544" spans="16:16">
      <c r="P1544" s="4"/>
    </row>
    <row r="1545" spans="16:16">
      <c r="P1545" s="4"/>
    </row>
    <row r="1546" spans="16:16">
      <c r="P1546" s="4"/>
    </row>
    <row r="1547" spans="16:16">
      <c r="P1547" s="4"/>
    </row>
    <row r="1548" spans="16:16">
      <c r="P1548" s="4"/>
    </row>
    <row r="1549" spans="16:16">
      <c r="P1549" s="4"/>
    </row>
    <row r="1550" spans="16:16">
      <c r="P1550" s="4"/>
    </row>
    <row r="1551" spans="16:16">
      <c r="P1551" s="4"/>
    </row>
    <row r="1552" spans="16:16">
      <c r="P1552" s="4"/>
    </row>
    <row r="1553" spans="16:16">
      <c r="P1553" s="4"/>
    </row>
    <row r="1554" spans="16:16">
      <c r="P1554" s="4"/>
    </row>
    <row r="1555" spans="16:16">
      <c r="P1555" s="4"/>
    </row>
    <row r="1556" spans="16:16">
      <c r="P1556" s="4"/>
    </row>
    <row r="1557" spans="16:16">
      <c r="P1557" s="4"/>
    </row>
    <row r="1558" spans="16:16">
      <c r="P1558" s="4"/>
    </row>
    <row r="1559" spans="16:16">
      <c r="P1559" s="4"/>
    </row>
    <row r="1560" spans="16:16">
      <c r="P1560" s="4"/>
    </row>
    <row r="1561" spans="16:16">
      <c r="P1561" s="4"/>
    </row>
    <row r="1562" spans="16:16">
      <c r="P1562" s="4"/>
    </row>
    <row r="1563" spans="16:16">
      <c r="P1563" s="4"/>
    </row>
    <row r="1564" spans="16:16">
      <c r="P1564" s="4"/>
    </row>
    <row r="1565" spans="16:16">
      <c r="P1565" s="4"/>
    </row>
    <row r="1566" spans="16:16">
      <c r="P1566" s="4"/>
    </row>
    <row r="1567" spans="16:16">
      <c r="P1567" s="4"/>
    </row>
    <row r="1568" spans="16:16">
      <c r="P1568" s="4"/>
    </row>
    <row r="1569" spans="16:16">
      <c r="P1569" s="4"/>
    </row>
    <row r="1570" spans="16:16">
      <c r="P1570" s="4"/>
    </row>
    <row r="1571" spans="16:16">
      <c r="P1571" s="4"/>
    </row>
    <row r="1572" spans="16:16">
      <c r="P1572" s="4"/>
    </row>
    <row r="1573" spans="16:16">
      <c r="P1573" s="4"/>
    </row>
    <row r="1574" spans="16:16">
      <c r="P1574" s="4"/>
    </row>
    <row r="1575" spans="16:16">
      <c r="P1575" s="4"/>
    </row>
    <row r="1576" spans="16:16">
      <c r="P1576" s="4"/>
    </row>
    <row r="1577" spans="16:16">
      <c r="P1577" s="4"/>
    </row>
    <row r="1578" spans="16:16">
      <c r="P1578" s="4"/>
    </row>
    <row r="1579" spans="16:16">
      <c r="P1579" s="4"/>
    </row>
    <row r="1580" spans="16:16">
      <c r="P1580" s="4"/>
    </row>
    <row r="1581" spans="16:16">
      <c r="P1581" s="4"/>
    </row>
    <row r="1582" spans="16:16">
      <c r="P1582" s="4"/>
    </row>
    <row r="1583" spans="16:16">
      <c r="P1583" s="4"/>
    </row>
    <row r="1584" spans="16:16">
      <c r="P1584" s="4"/>
    </row>
    <row r="1585" spans="16:16">
      <c r="P1585" s="4"/>
    </row>
    <row r="1586" spans="16:16">
      <c r="P1586" s="4"/>
    </row>
    <row r="1587" spans="16:16">
      <c r="P1587" s="4"/>
    </row>
    <row r="1588" spans="16:16">
      <c r="P1588" s="4"/>
    </row>
    <row r="1589" spans="16:16">
      <c r="P1589" s="4"/>
    </row>
    <row r="1590" spans="16:16">
      <c r="P1590" s="4"/>
    </row>
    <row r="1591" spans="16:16">
      <c r="P1591" s="4"/>
    </row>
    <row r="1592" spans="16:16">
      <c r="P1592" s="4"/>
    </row>
    <row r="1593" spans="16:16">
      <c r="P1593" s="4"/>
    </row>
    <row r="1594" spans="16:16">
      <c r="P1594" s="4"/>
    </row>
    <row r="1595" spans="16:16">
      <c r="P1595" s="4"/>
    </row>
    <row r="1596" spans="16:16">
      <c r="P1596" s="4"/>
    </row>
    <row r="1597" spans="16:16">
      <c r="P1597" s="4"/>
    </row>
    <row r="1598" spans="16:16">
      <c r="P1598" s="4"/>
    </row>
    <row r="1599" spans="16:16">
      <c r="P1599" s="4"/>
    </row>
    <row r="1600" spans="16:16">
      <c r="P1600" s="4"/>
    </row>
    <row r="1601" spans="16:16">
      <c r="P1601" s="4"/>
    </row>
    <row r="1602" spans="16:16">
      <c r="P1602" s="4"/>
    </row>
    <row r="1603" spans="16:16">
      <c r="P1603" s="4"/>
    </row>
    <row r="1604" spans="16:16">
      <c r="P1604" s="4"/>
    </row>
    <row r="1605" spans="16:16">
      <c r="P1605" s="4"/>
    </row>
    <row r="1606" spans="16:16">
      <c r="P1606" s="4"/>
    </row>
    <row r="1607" spans="16:16">
      <c r="P1607" s="4"/>
    </row>
    <row r="1608" spans="16:16">
      <c r="P1608" s="4"/>
    </row>
    <row r="1609" spans="16:16">
      <c r="P1609" s="4"/>
    </row>
    <row r="1610" spans="16:16">
      <c r="P1610" s="4"/>
    </row>
    <row r="1611" spans="16:16">
      <c r="P1611" s="4"/>
    </row>
    <row r="1612" spans="16:16">
      <c r="P1612" s="4"/>
    </row>
    <row r="1613" spans="16:16">
      <c r="P1613" s="4"/>
    </row>
    <row r="1614" spans="16:16">
      <c r="P1614" s="4"/>
    </row>
    <row r="1615" spans="16:16">
      <c r="P1615" s="4"/>
    </row>
    <row r="1616" spans="16:16">
      <c r="P1616" s="4"/>
    </row>
    <row r="1617" spans="16:16">
      <c r="P1617" s="4"/>
    </row>
    <row r="1618" spans="16:16">
      <c r="P1618" s="4"/>
    </row>
    <row r="1619" spans="16:16">
      <c r="P1619" s="4"/>
    </row>
    <row r="1620" spans="16:16">
      <c r="P1620" s="4"/>
    </row>
    <row r="1621" spans="16:16">
      <c r="P1621" s="4"/>
    </row>
    <row r="1622" spans="16:16">
      <c r="P1622" s="4"/>
    </row>
    <row r="1623" spans="16:16">
      <c r="P1623" s="4"/>
    </row>
    <row r="1624" spans="16:16">
      <c r="P1624" s="4"/>
    </row>
    <row r="1625" spans="16:16">
      <c r="P1625" s="4"/>
    </row>
    <row r="1626" spans="16:16">
      <c r="P1626" s="4"/>
    </row>
    <row r="1627" spans="16:16">
      <c r="P1627" s="4"/>
    </row>
    <row r="1628" spans="16:16">
      <c r="P1628" s="4"/>
    </row>
    <row r="1629" spans="16:16">
      <c r="P1629" s="4"/>
    </row>
    <row r="1630" spans="16:16">
      <c r="P1630" s="4"/>
    </row>
    <row r="1631" spans="16:16">
      <c r="P1631" s="4"/>
    </row>
    <row r="1632" spans="16:16">
      <c r="P1632" s="4"/>
    </row>
    <row r="1633" spans="16:16">
      <c r="P1633" s="4"/>
    </row>
    <row r="1634" spans="16:16">
      <c r="P1634" s="4"/>
    </row>
    <row r="1635" spans="16:16">
      <c r="P1635" s="4"/>
    </row>
    <row r="1636" spans="16:16">
      <c r="P1636" s="4"/>
    </row>
    <row r="1637" spans="16:16">
      <c r="P1637" s="4"/>
    </row>
    <row r="1638" spans="16:16">
      <c r="P1638" s="4"/>
    </row>
    <row r="1639" spans="16:16">
      <c r="P1639" s="4"/>
    </row>
    <row r="1640" spans="16:16">
      <c r="P1640" s="4"/>
    </row>
    <row r="1641" spans="16:16">
      <c r="P1641" s="4"/>
    </row>
    <row r="1642" spans="16:16">
      <c r="P1642" s="4"/>
    </row>
    <row r="1643" spans="16:16">
      <c r="P1643" s="4"/>
    </row>
    <row r="1644" spans="16:16">
      <c r="P1644" s="4"/>
    </row>
    <row r="1645" spans="16:16">
      <c r="P1645" s="4"/>
    </row>
    <row r="1646" spans="16:16">
      <c r="P1646" s="4"/>
    </row>
    <row r="1647" spans="16:16">
      <c r="P1647" s="4"/>
    </row>
    <row r="1648" spans="16:16">
      <c r="P1648" s="4"/>
    </row>
    <row r="1649" spans="16:16">
      <c r="P1649" s="4"/>
    </row>
    <row r="1650" spans="16:16">
      <c r="P1650" s="4"/>
    </row>
    <row r="1651" spans="16:16">
      <c r="P1651" s="4"/>
    </row>
    <row r="1652" spans="16:16">
      <c r="P1652" s="4"/>
    </row>
    <row r="1653" spans="16:16">
      <c r="P1653" s="4"/>
    </row>
    <row r="1654" spans="16:16">
      <c r="P1654" s="4"/>
    </row>
    <row r="1655" spans="16:16">
      <c r="P1655" s="4"/>
    </row>
    <row r="1656" spans="16:16">
      <c r="P1656" s="4"/>
    </row>
    <row r="1657" spans="16:16">
      <c r="P1657" s="4"/>
    </row>
    <row r="1658" spans="16:16">
      <c r="P1658" s="4"/>
    </row>
    <row r="1659" spans="16:16">
      <c r="P1659" s="4"/>
    </row>
    <row r="1660" spans="16:16">
      <c r="P1660" s="4"/>
    </row>
    <row r="1661" spans="16:16">
      <c r="P1661" s="4"/>
    </row>
    <row r="1662" spans="16:16">
      <c r="P1662" s="4"/>
    </row>
    <row r="1663" spans="16:16">
      <c r="P1663" s="4"/>
    </row>
    <row r="1664" spans="16:16">
      <c r="P1664" s="4"/>
    </row>
    <row r="1665" spans="16:16">
      <c r="P1665" s="4"/>
    </row>
    <row r="1666" spans="16:16">
      <c r="P1666" s="4"/>
    </row>
    <row r="1667" spans="16:16">
      <c r="P1667" s="4"/>
    </row>
    <row r="1668" spans="16:16">
      <c r="P1668" s="4"/>
    </row>
    <row r="1669" spans="16:16">
      <c r="P1669" s="4"/>
    </row>
    <row r="1670" spans="16:16">
      <c r="P1670" s="4"/>
    </row>
    <row r="1671" spans="16:16">
      <c r="P1671" s="4"/>
    </row>
    <row r="1672" spans="16:16">
      <c r="P1672" s="4"/>
    </row>
    <row r="1673" spans="16:16">
      <c r="P1673" s="4"/>
    </row>
    <row r="1674" spans="16:16">
      <c r="P1674" s="4"/>
    </row>
    <row r="1675" spans="16:16">
      <c r="P1675" s="4"/>
    </row>
    <row r="1676" spans="16:16">
      <c r="P1676" s="4"/>
    </row>
    <row r="1677" spans="16:16">
      <c r="P1677" s="4"/>
    </row>
    <row r="1678" spans="16:16">
      <c r="P1678" s="4"/>
    </row>
    <row r="1679" spans="16:16">
      <c r="P1679" s="4"/>
    </row>
    <row r="1680" spans="16:16">
      <c r="P1680" s="4"/>
    </row>
    <row r="1681" spans="16:16">
      <c r="P1681" s="4"/>
    </row>
    <row r="1682" spans="16:16">
      <c r="P1682" s="4"/>
    </row>
    <row r="1683" spans="16:16">
      <c r="P1683" s="4"/>
    </row>
    <row r="1684" spans="16:16">
      <c r="P1684" s="4"/>
    </row>
    <row r="1685" spans="16:16">
      <c r="P1685" s="4"/>
    </row>
    <row r="1686" spans="16:16">
      <c r="P1686" s="4"/>
    </row>
    <row r="1687" spans="16:16">
      <c r="P1687" s="4"/>
    </row>
    <row r="1688" spans="16:16">
      <c r="P1688" s="4"/>
    </row>
    <row r="1689" spans="16:16">
      <c r="P1689" s="4"/>
    </row>
    <row r="1690" spans="16:16">
      <c r="P1690" s="4"/>
    </row>
    <row r="1691" spans="16:16">
      <c r="P1691" s="4"/>
    </row>
    <row r="1692" spans="16:16">
      <c r="P1692" s="4"/>
    </row>
    <row r="1693" spans="16:16">
      <c r="P1693" s="4"/>
    </row>
    <row r="1694" spans="16:16">
      <c r="P1694" s="4"/>
    </row>
    <row r="1695" spans="16:16">
      <c r="P1695" s="4"/>
    </row>
    <row r="1696" spans="16:16">
      <c r="P1696" s="4"/>
    </row>
    <row r="1697" spans="16:16">
      <c r="P1697" s="4"/>
    </row>
    <row r="1698" spans="16:16">
      <c r="P1698" s="4"/>
    </row>
    <row r="1699" spans="16:16">
      <c r="P1699" s="4"/>
    </row>
    <row r="1700" spans="16:16">
      <c r="P1700" s="4"/>
    </row>
    <row r="1701" spans="16:16">
      <c r="P1701" s="4"/>
    </row>
    <row r="1702" spans="16:16">
      <c r="P1702" s="4"/>
    </row>
    <row r="1703" spans="16:16">
      <c r="P1703" s="4"/>
    </row>
    <row r="1704" spans="16:16">
      <c r="P1704" s="4"/>
    </row>
    <row r="1705" spans="16:16">
      <c r="P1705" s="4"/>
    </row>
    <row r="1706" spans="16:16">
      <c r="P1706" s="4"/>
    </row>
    <row r="1707" spans="16:16">
      <c r="P1707" s="4"/>
    </row>
    <row r="1708" spans="16:16">
      <c r="P1708" s="4"/>
    </row>
    <row r="1709" spans="16:16">
      <c r="P1709" s="4"/>
    </row>
    <row r="1710" spans="16:16">
      <c r="P1710" s="4"/>
    </row>
    <row r="1711" spans="16:16">
      <c r="P1711" s="4"/>
    </row>
    <row r="1712" spans="16:16">
      <c r="P1712" s="4"/>
    </row>
    <row r="1713" spans="16:16">
      <c r="P1713" s="4"/>
    </row>
    <row r="1714" spans="16:16">
      <c r="P1714" s="4"/>
    </row>
    <row r="1715" spans="16:16">
      <c r="P1715" s="4"/>
    </row>
    <row r="1716" spans="16:16">
      <c r="P1716" s="4"/>
    </row>
    <row r="1717" spans="16:16">
      <c r="P1717" s="4"/>
    </row>
    <row r="1718" spans="16:16">
      <c r="P1718" s="4"/>
    </row>
    <row r="1719" spans="16:16">
      <c r="P1719" s="4"/>
    </row>
    <row r="1720" spans="16:16">
      <c r="P1720" s="4"/>
    </row>
    <row r="1721" spans="16:16">
      <c r="P1721" s="4"/>
    </row>
    <row r="1722" spans="16:16">
      <c r="P1722" s="4"/>
    </row>
    <row r="1723" spans="16:16">
      <c r="P1723" s="4"/>
    </row>
    <row r="1724" spans="16:16">
      <c r="P1724" s="4"/>
    </row>
    <row r="1725" spans="16:16">
      <c r="P1725" s="4"/>
    </row>
    <row r="1726" spans="16:16">
      <c r="P1726" s="4"/>
    </row>
    <row r="1727" spans="16:16">
      <c r="P1727" s="4"/>
    </row>
    <row r="1728" spans="16:16">
      <c r="P1728" s="4"/>
    </row>
    <row r="1729" spans="16:16">
      <c r="P1729" s="4"/>
    </row>
    <row r="1730" spans="16:16">
      <c r="P1730" s="4"/>
    </row>
    <row r="1731" spans="16:16">
      <c r="P1731" s="4"/>
    </row>
    <row r="1732" spans="16:16">
      <c r="P1732" s="4"/>
    </row>
    <row r="1733" spans="16:16">
      <c r="P1733" s="4"/>
    </row>
    <row r="1734" spans="16:16">
      <c r="P1734" s="4"/>
    </row>
    <row r="1735" spans="16:16">
      <c r="P1735" s="4"/>
    </row>
    <row r="1736" spans="16:16">
      <c r="P1736" s="4"/>
    </row>
    <row r="1737" spans="16:16">
      <c r="P1737" s="4"/>
    </row>
    <row r="1738" spans="16:16">
      <c r="P1738" s="4"/>
    </row>
    <row r="1739" spans="16:16">
      <c r="P1739" s="4"/>
    </row>
    <row r="1740" spans="16:16">
      <c r="P1740" s="4"/>
    </row>
    <row r="1741" spans="16:16">
      <c r="P1741" s="4"/>
    </row>
    <row r="1742" spans="16:16">
      <c r="P1742" s="4"/>
    </row>
    <row r="1743" spans="16:16">
      <c r="P1743" s="4"/>
    </row>
    <row r="1744" spans="16:16">
      <c r="P1744" s="4"/>
    </row>
    <row r="1745" spans="16:16">
      <c r="P1745" s="4"/>
    </row>
    <row r="1746" spans="16:16">
      <c r="P1746" s="4"/>
    </row>
    <row r="1747" spans="16:16">
      <c r="P1747" s="4"/>
    </row>
    <row r="1748" spans="16:16">
      <c r="P1748" s="4"/>
    </row>
    <row r="1749" spans="16:16">
      <c r="P1749" s="4"/>
    </row>
    <row r="1750" spans="16:16">
      <c r="P1750" s="4"/>
    </row>
    <row r="1751" spans="16:16">
      <c r="P1751" s="4"/>
    </row>
    <row r="1752" spans="16:16">
      <c r="P1752" s="4"/>
    </row>
    <row r="1753" spans="16:16">
      <c r="P1753" s="4"/>
    </row>
    <row r="1754" spans="16:16">
      <c r="P1754" s="4"/>
    </row>
    <row r="1755" spans="16:16">
      <c r="P1755" s="4"/>
    </row>
    <row r="1756" spans="16:16">
      <c r="P1756" s="4"/>
    </row>
    <row r="1757" spans="16:16">
      <c r="P1757" s="4"/>
    </row>
    <row r="1758" spans="16:16">
      <c r="P1758" s="4"/>
    </row>
    <row r="1759" spans="16:16">
      <c r="P1759" s="4"/>
    </row>
    <row r="1760" spans="16:16">
      <c r="P1760" s="4"/>
    </row>
    <row r="1761" spans="16:16">
      <c r="P1761" s="4"/>
    </row>
    <row r="1762" spans="16:16">
      <c r="P1762" s="4"/>
    </row>
    <row r="1763" spans="16:16">
      <c r="P1763" s="4"/>
    </row>
    <row r="1764" spans="16:16">
      <c r="P1764" s="4"/>
    </row>
    <row r="1765" spans="16:16">
      <c r="P1765" s="4"/>
    </row>
    <row r="1766" spans="16:16">
      <c r="P1766" s="4"/>
    </row>
    <row r="1767" spans="16:16">
      <c r="P1767" s="4"/>
    </row>
    <row r="1768" spans="16:16">
      <c r="P1768" s="4"/>
    </row>
    <row r="1769" spans="16:16">
      <c r="P1769" s="4"/>
    </row>
    <row r="1770" spans="16:16">
      <c r="P1770" s="4"/>
    </row>
    <row r="1771" spans="16:16">
      <c r="P1771" s="4"/>
    </row>
    <row r="1772" spans="16:16">
      <c r="P1772" s="4"/>
    </row>
    <row r="1773" spans="16:16">
      <c r="P1773" s="4"/>
    </row>
    <row r="1774" spans="16:16">
      <c r="P1774" s="4"/>
    </row>
    <row r="1775" spans="16:16">
      <c r="P1775" s="4"/>
    </row>
    <row r="1776" spans="16:16">
      <c r="P1776" s="4"/>
    </row>
    <row r="1777" spans="16:16">
      <c r="P1777" s="4"/>
    </row>
    <row r="1778" spans="16:16">
      <c r="P1778" s="4"/>
    </row>
    <row r="1779" spans="16:16">
      <c r="P1779" s="4"/>
    </row>
    <row r="1780" spans="16:16">
      <c r="P1780" s="4"/>
    </row>
    <row r="1781" spans="16:16">
      <c r="P1781" s="4"/>
    </row>
    <row r="1782" spans="16:16">
      <c r="P1782" s="4"/>
    </row>
    <row r="1783" spans="16:16">
      <c r="P1783" s="4"/>
    </row>
    <row r="1784" spans="16:16">
      <c r="P1784" s="4"/>
    </row>
    <row r="1785" spans="16:16">
      <c r="P1785" s="4"/>
    </row>
    <row r="1786" spans="16:16">
      <c r="P1786" s="4"/>
    </row>
    <row r="1787" spans="16:16">
      <c r="P1787" s="4"/>
    </row>
    <row r="1788" spans="16:16">
      <c r="P1788" s="4"/>
    </row>
    <row r="1789" spans="16:16">
      <c r="P1789" s="4"/>
    </row>
    <row r="1790" spans="16:16">
      <c r="P1790" s="4"/>
    </row>
    <row r="1791" spans="16:16">
      <c r="P1791" s="4"/>
    </row>
    <row r="1792" spans="16:16">
      <c r="P1792" s="4"/>
    </row>
    <row r="1793" spans="16:16">
      <c r="P1793" s="4"/>
    </row>
    <row r="1794" spans="16:16">
      <c r="P1794" s="4"/>
    </row>
    <row r="1795" spans="16:16">
      <c r="P1795" s="4"/>
    </row>
    <row r="1796" spans="16:16">
      <c r="P1796" s="4"/>
    </row>
    <row r="1797" spans="16:16">
      <c r="P1797" s="4"/>
    </row>
    <row r="1798" spans="16:16">
      <c r="P1798" s="4"/>
    </row>
    <row r="1799" spans="16:16">
      <c r="P1799" s="4"/>
    </row>
    <row r="1800" spans="16:16">
      <c r="P1800" s="4"/>
    </row>
    <row r="1801" spans="16:16">
      <c r="P1801" s="4"/>
    </row>
    <row r="1802" spans="16:16">
      <c r="P1802" s="4"/>
    </row>
    <row r="1803" spans="16:16">
      <c r="P1803" s="4"/>
    </row>
    <row r="1804" spans="16:16">
      <c r="P1804" s="4"/>
    </row>
    <row r="1805" spans="16:16">
      <c r="P1805" s="4"/>
    </row>
    <row r="1806" spans="16:16">
      <c r="P1806" s="4"/>
    </row>
    <row r="1807" spans="16:16">
      <c r="P1807" s="4"/>
    </row>
    <row r="1808" spans="16:16">
      <c r="P1808" s="4"/>
    </row>
    <row r="1809" spans="16:16">
      <c r="P1809" s="4"/>
    </row>
    <row r="1810" spans="16:16">
      <c r="P1810" s="4"/>
    </row>
    <row r="1811" spans="16:16">
      <c r="P1811" s="4"/>
    </row>
    <row r="1812" spans="16:16">
      <c r="P1812" s="4"/>
    </row>
    <row r="1813" spans="16:16">
      <c r="P1813" s="4"/>
    </row>
    <row r="1814" spans="16:16">
      <c r="P1814" s="4"/>
    </row>
    <row r="1815" spans="16:16">
      <c r="P1815" s="4"/>
    </row>
    <row r="1816" spans="16:16">
      <c r="P1816" s="4"/>
    </row>
    <row r="1817" spans="16:16">
      <c r="P1817" s="4"/>
    </row>
    <row r="1818" spans="16:16">
      <c r="P1818" s="4"/>
    </row>
    <row r="1819" spans="16:16">
      <c r="P1819" s="4"/>
    </row>
    <row r="1820" spans="16:16">
      <c r="P1820" s="4"/>
    </row>
    <row r="1821" spans="16:16">
      <c r="P1821" s="4"/>
    </row>
    <row r="1822" spans="16:16">
      <c r="P1822" s="4"/>
    </row>
    <row r="1823" spans="16:16">
      <c r="P1823" s="4"/>
    </row>
    <row r="1824" spans="16:16">
      <c r="P1824" s="4"/>
    </row>
    <row r="1825" spans="16:16">
      <c r="P1825" s="4"/>
    </row>
    <row r="1826" spans="16:16">
      <c r="P1826" s="4"/>
    </row>
    <row r="1827" spans="16:16">
      <c r="P1827" s="4"/>
    </row>
    <row r="1828" spans="16:16">
      <c r="P1828" s="4"/>
    </row>
    <row r="1829" spans="16:16">
      <c r="P1829" s="4"/>
    </row>
    <row r="1830" spans="16:16">
      <c r="P1830" s="4"/>
    </row>
    <row r="1831" spans="16:16">
      <c r="P1831" s="4"/>
    </row>
    <row r="1832" spans="16:16">
      <c r="P1832" s="4"/>
    </row>
    <row r="1833" spans="16:16">
      <c r="P1833" s="4"/>
    </row>
    <row r="1834" spans="16:16">
      <c r="P1834" s="4"/>
    </row>
    <row r="1835" spans="16:16">
      <c r="P1835" s="4"/>
    </row>
    <row r="1836" spans="16:16">
      <c r="P1836" s="4"/>
    </row>
    <row r="1837" spans="16:16">
      <c r="P1837" s="4"/>
    </row>
    <row r="1838" spans="16:16">
      <c r="P1838" s="4"/>
    </row>
    <row r="1839" spans="16:16">
      <c r="P1839" s="4"/>
    </row>
    <row r="1840" spans="16:16">
      <c r="P1840" s="4"/>
    </row>
    <row r="1841" spans="16:16">
      <c r="P1841" s="4"/>
    </row>
    <row r="1842" spans="16:16">
      <c r="P1842" s="4"/>
    </row>
    <row r="1843" spans="16:16">
      <c r="P1843" s="4"/>
    </row>
    <row r="1844" spans="16:16">
      <c r="P1844" s="4"/>
    </row>
    <row r="1845" spans="16:16">
      <c r="P1845" s="4"/>
    </row>
    <row r="1846" spans="16:16">
      <c r="P1846" s="4"/>
    </row>
    <row r="1847" spans="16:16">
      <c r="P1847" s="4"/>
    </row>
    <row r="1848" spans="16:16">
      <c r="P1848" s="4"/>
    </row>
    <row r="1849" spans="16:16">
      <c r="P1849" s="4"/>
    </row>
    <row r="1850" spans="16:16">
      <c r="P1850" s="4"/>
    </row>
    <row r="1851" spans="16:16">
      <c r="P1851" s="4"/>
    </row>
    <row r="1852" spans="16:16">
      <c r="P1852" s="4"/>
    </row>
    <row r="1853" spans="16:16">
      <c r="P1853" s="4"/>
    </row>
    <row r="1854" spans="16:16">
      <c r="P1854" s="4"/>
    </row>
    <row r="1855" spans="16:16">
      <c r="P1855" s="4"/>
    </row>
    <row r="1856" spans="16:16">
      <c r="P1856" s="4"/>
    </row>
    <row r="1857" spans="16:16">
      <c r="P1857" s="4"/>
    </row>
    <row r="1858" spans="16:16">
      <c r="P1858" s="4"/>
    </row>
    <row r="1859" spans="16:16">
      <c r="P1859" s="4"/>
    </row>
    <row r="1860" spans="16:16">
      <c r="P1860" s="4"/>
    </row>
    <row r="1861" spans="16:16">
      <c r="P1861" s="4"/>
    </row>
    <row r="1862" spans="16:16">
      <c r="P1862" s="4"/>
    </row>
    <row r="1863" spans="16:16">
      <c r="P1863" s="4"/>
    </row>
    <row r="1864" spans="16:16">
      <c r="P1864" s="4"/>
    </row>
    <row r="1865" spans="16:16">
      <c r="P1865" s="4"/>
    </row>
    <row r="1866" spans="16:16">
      <c r="P1866" s="4"/>
    </row>
    <row r="1867" spans="16:16">
      <c r="P1867" s="4"/>
    </row>
    <row r="1868" spans="16:16">
      <c r="P1868" s="4"/>
    </row>
    <row r="1869" spans="16:16">
      <c r="P1869" s="4"/>
    </row>
    <row r="1870" spans="16:16">
      <c r="P1870" s="4"/>
    </row>
    <row r="1871" spans="16:16">
      <c r="P1871" s="4"/>
    </row>
    <row r="1872" spans="16:16">
      <c r="P1872" s="4"/>
    </row>
    <row r="1873" spans="16:16">
      <c r="P1873" s="4"/>
    </row>
    <row r="1874" spans="16:16">
      <c r="P1874" s="4"/>
    </row>
    <row r="1875" spans="16:16">
      <c r="P1875" s="4"/>
    </row>
    <row r="1876" spans="16:16">
      <c r="P1876" s="4"/>
    </row>
    <row r="1877" spans="16:16">
      <c r="P1877" s="4"/>
    </row>
    <row r="1878" spans="16:16">
      <c r="P1878" s="4"/>
    </row>
    <row r="1879" spans="16:16">
      <c r="P1879" s="4"/>
    </row>
    <row r="1880" spans="16:16">
      <c r="P1880" s="4"/>
    </row>
    <row r="1881" spans="16:16">
      <c r="P1881" s="4"/>
    </row>
    <row r="1882" spans="16:16">
      <c r="P1882" s="4"/>
    </row>
    <row r="1883" spans="16:16">
      <c r="P1883" s="4"/>
    </row>
    <row r="1884" spans="16:16">
      <c r="P1884" s="4"/>
    </row>
    <row r="1885" spans="16:16">
      <c r="P1885" s="4"/>
    </row>
    <row r="1886" spans="16:16">
      <c r="P1886" s="4"/>
    </row>
    <row r="1887" spans="16:16">
      <c r="P1887" s="4"/>
    </row>
    <row r="1888" spans="16:16">
      <c r="P1888" s="4"/>
    </row>
    <row r="1889" spans="16:16">
      <c r="P1889" s="4"/>
    </row>
    <row r="1890" spans="16:16">
      <c r="P1890" s="4"/>
    </row>
    <row r="1891" spans="16:16">
      <c r="P1891" s="4"/>
    </row>
    <row r="1892" spans="16:16">
      <c r="P1892" s="4"/>
    </row>
    <row r="1893" spans="16:16">
      <c r="P1893" s="4"/>
    </row>
    <row r="1894" spans="16:16">
      <c r="P1894" s="4"/>
    </row>
    <row r="1895" spans="16:16">
      <c r="P1895" s="4"/>
    </row>
    <row r="1896" spans="16:16">
      <c r="P1896" s="4"/>
    </row>
    <row r="1897" spans="16:16">
      <c r="P1897" s="4"/>
    </row>
    <row r="1898" spans="16:16">
      <c r="P1898" s="4"/>
    </row>
    <row r="1899" spans="16:16">
      <c r="P1899" s="4"/>
    </row>
    <row r="1900" spans="16:16">
      <c r="P1900" s="4"/>
    </row>
    <row r="1901" spans="16:16">
      <c r="P1901" s="4"/>
    </row>
    <row r="1902" spans="16:16">
      <c r="P1902" s="4"/>
    </row>
    <row r="1903" spans="16:16">
      <c r="P1903" s="4"/>
    </row>
    <row r="1904" spans="16:16">
      <c r="P1904" s="4"/>
    </row>
    <row r="1905" spans="16:16">
      <c r="P1905" s="4"/>
    </row>
    <row r="1906" spans="16:16">
      <c r="P1906" s="4"/>
    </row>
    <row r="1907" spans="16:16">
      <c r="P1907" s="4"/>
    </row>
    <row r="1908" spans="16:16">
      <c r="P1908" s="4"/>
    </row>
    <row r="1909" spans="16:16">
      <c r="P1909" s="4"/>
    </row>
    <row r="1910" spans="16:16">
      <c r="P1910" s="4"/>
    </row>
    <row r="1911" spans="16:16">
      <c r="P1911" s="4"/>
    </row>
    <row r="1912" spans="16:16">
      <c r="P1912" s="4"/>
    </row>
    <row r="1913" spans="16:16">
      <c r="P1913" s="4"/>
    </row>
    <row r="1914" spans="16:16">
      <c r="P1914" s="4"/>
    </row>
    <row r="1915" spans="16:16">
      <c r="P1915" s="4"/>
    </row>
    <row r="1916" spans="16:16">
      <c r="P1916" s="4"/>
    </row>
    <row r="1917" spans="16:16">
      <c r="P1917" s="4"/>
    </row>
    <row r="1918" spans="16:16">
      <c r="P1918" s="4"/>
    </row>
    <row r="1919" spans="16:16">
      <c r="P1919" s="4"/>
    </row>
    <row r="1920" spans="16:16">
      <c r="P1920" s="4"/>
    </row>
    <row r="1921" spans="16:16">
      <c r="P1921" s="4"/>
    </row>
    <row r="1922" spans="16:16">
      <c r="P1922" s="4"/>
    </row>
    <row r="1923" spans="16:16">
      <c r="P1923" s="4"/>
    </row>
    <row r="1924" spans="16:16">
      <c r="P1924" s="4"/>
    </row>
    <row r="1925" spans="16:16">
      <c r="P1925" s="4"/>
    </row>
    <row r="1926" spans="16:16">
      <c r="P1926" s="4"/>
    </row>
    <row r="1927" spans="16:16">
      <c r="P1927" s="4"/>
    </row>
    <row r="1928" spans="16:16">
      <c r="P1928" s="4"/>
    </row>
    <row r="1929" spans="16:16">
      <c r="P1929" s="4"/>
    </row>
    <row r="1930" spans="16:16">
      <c r="P1930" s="4"/>
    </row>
    <row r="1931" spans="16:16">
      <c r="P1931" s="4"/>
    </row>
    <row r="1932" spans="16:16">
      <c r="P1932" s="4"/>
    </row>
    <row r="1933" spans="16:16">
      <c r="P1933" s="4"/>
    </row>
    <row r="1934" spans="16:16">
      <c r="P1934" s="4"/>
    </row>
    <row r="1935" spans="16:16">
      <c r="P1935" s="4"/>
    </row>
    <row r="1936" spans="16:16">
      <c r="P1936" s="4"/>
    </row>
    <row r="1937" spans="16:16">
      <c r="P1937" s="4"/>
    </row>
    <row r="1938" spans="16:16">
      <c r="P1938" s="4"/>
    </row>
    <row r="1939" spans="16:16">
      <c r="P1939" s="4"/>
    </row>
    <row r="1940" spans="16:16">
      <c r="P1940" s="4"/>
    </row>
    <row r="1941" spans="16:16">
      <c r="P1941" s="4"/>
    </row>
    <row r="1942" spans="16:16">
      <c r="P1942" s="4"/>
    </row>
    <row r="1943" spans="16:16">
      <c r="P1943" s="4"/>
    </row>
    <row r="1944" spans="16:16">
      <c r="P1944" s="4"/>
    </row>
    <row r="1945" spans="16:16">
      <c r="P1945" s="4"/>
    </row>
    <row r="1946" spans="16:16">
      <c r="P1946" s="4"/>
    </row>
    <row r="1947" spans="16:16">
      <c r="P1947" s="4"/>
    </row>
    <row r="1948" spans="16:16">
      <c r="P1948" s="4"/>
    </row>
    <row r="1949" spans="16:16">
      <c r="P1949" s="4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28" sqref="B28"/>
    </sheetView>
  </sheetViews>
  <sheetFormatPr defaultRowHeight="1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3:M24"/>
  <sheetViews>
    <sheetView workbookViewId="0"/>
  </sheetViews>
  <sheetFormatPr defaultRowHeight="15"/>
  <cols>
    <col min="1" max="1" width="26.85546875" customWidth="1"/>
    <col min="8" max="8" width="19.7109375" bestFit="1" customWidth="1"/>
  </cols>
  <sheetData>
    <row r="3" spans="1:13">
      <c r="B3" t="s">
        <v>41</v>
      </c>
      <c r="I3" t="s">
        <v>41</v>
      </c>
    </row>
    <row r="4" spans="1:13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>
      <c r="A5" t="s">
        <v>55</v>
      </c>
      <c r="B5">
        <v>18000</v>
      </c>
      <c r="C5">
        <v>20000</v>
      </c>
      <c r="D5">
        <v>22000</v>
      </c>
      <c r="E5">
        <v>24000</v>
      </c>
      <c r="F5">
        <v>26000</v>
      </c>
      <c r="H5" t="s">
        <v>55</v>
      </c>
      <c r="I5">
        <v>18000</v>
      </c>
      <c r="J5">
        <v>20000</v>
      </c>
      <c r="K5">
        <v>22000</v>
      </c>
      <c r="L5">
        <v>24000</v>
      </c>
      <c r="M5">
        <v>26000</v>
      </c>
    </row>
    <row r="6" spans="1:13">
      <c r="A6" t="s">
        <v>59</v>
      </c>
      <c r="B6">
        <v>5600</v>
      </c>
      <c r="C6">
        <v>5600</v>
      </c>
      <c r="D6">
        <v>5600</v>
      </c>
      <c r="E6">
        <v>5600</v>
      </c>
      <c r="F6">
        <v>5600</v>
      </c>
      <c r="H6" t="s">
        <v>59</v>
      </c>
      <c r="I6">
        <v>5600</v>
      </c>
      <c r="J6">
        <v>5600</v>
      </c>
      <c r="K6">
        <v>5600</v>
      </c>
      <c r="L6">
        <v>5600</v>
      </c>
      <c r="M6">
        <v>5600</v>
      </c>
    </row>
    <row r="7" spans="1:13">
      <c r="A7" t="s">
        <v>42</v>
      </c>
      <c r="B7">
        <v>0.63500000000000001</v>
      </c>
      <c r="C7">
        <v>0.63500000000000001</v>
      </c>
      <c r="D7">
        <v>0.63500000000000001</v>
      </c>
      <c r="E7">
        <v>0.63500000000000001</v>
      </c>
      <c r="F7">
        <v>0.63500000000000001</v>
      </c>
      <c r="H7" t="s">
        <v>42</v>
      </c>
      <c r="I7">
        <v>0.63500000000000001</v>
      </c>
      <c r="J7">
        <v>0.63500000000000001</v>
      </c>
      <c r="K7">
        <v>0.63500000000000001</v>
      </c>
      <c r="L7">
        <v>0.63500000000000001</v>
      </c>
      <c r="M7">
        <v>0.63500000000000001</v>
      </c>
    </row>
    <row r="8" spans="1:13">
      <c r="A8" t="s">
        <v>2</v>
      </c>
      <c r="B8">
        <v>1.385</v>
      </c>
      <c r="C8">
        <f t="shared" ref="C8:F9" si="0">SUM(B8)</f>
        <v>1.385</v>
      </c>
      <c r="D8">
        <f t="shared" si="0"/>
        <v>1.385</v>
      </c>
      <c r="E8">
        <f t="shared" si="0"/>
        <v>1.385</v>
      </c>
      <c r="F8">
        <f t="shared" si="0"/>
        <v>1.385</v>
      </c>
      <c r="H8" t="s">
        <v>2</v>
      </c>
      <c r="I8">
        <f>SUM(F8)</f>
        <v>1.385</v>
      </c>
      <c r="J8">
        <f t="shared" ref="J8:M8" si="1">SUM(I8)</f>
        <v>1.385</v>
      </c>
      <c r="K8">
        <f t="shared" si="1"/>
        <v>1.385</v>
      </c>
      <c r="L8">
        <f t="shared" si="1"/>
        <v>1.385</v>
      </c>
      <c r="M8">
        <f t="shared" si="1"/>
        <v>1.385</v>
      </c>
    </row>
    <row r="9" spans="1:13">
      <c r="A9" t="s">
        <v>43</v>
      </c>
      <c r="B9">
        <v>3</v>
      </c>
      <c r="C9">
        <f t="shared" si="0"/>
        <v>3</v>
      </c>
      <c r="D9">
        <f t="shared" si="0"/>
        <v>3</v>
      </c>
      <c r="E9">
        <f t="shared" si="0"/>
        <v>3</v>
      </c>
      <c r="F9">
        <f t="shared" si="0"/>
        <v>3</v>
      </c>
      <c r="H9" t="s">
        <v>43</v>
      </c>
      <c r="I9">
        <v>3.5</v>
      </c>
      <c r="J9">
        <f>SUM(I9)</f>
        <v>3.5</v>
      </c>
      <c r="K9">
        <f>SUM(J9)</f>
        <v>3.5</v>
      </c>
      <c r="L9">
        <f>SUM(K9)</f>
        <v>3.5</v>
      </c>
      <c r="M9">
        <f>SUM(L9)</f>
        <v>3.5</v>
      </c>
    </row>
    <row r="11" spans="1:13">
      <c r="A11" t="s">
        <v>44</v>
      </c>
      <c r="B11" s="2">
        <f>SUM(B6)+(B5*B7)</f>
        <v>17030</v>
      </c>
      <c r="C11" s="2">
        <f t="shared" ref="C11:F11" si="2">SUM(C6)+(C5*C7)</f>
        <v>18300</v>
      </c>
      <c r="D11" s="2">
        <f t="shared" si="2"/>
        <v>19570</v>
      </c>
      <c r="E11" s="2">
        <f t="shared" si="2"/>
        <v>20840</v>
      </c>
      <c r="F11" s="2">
        <f t="shared" si="2"/>
        <v>22110</v>
      </c>
      <c r="H11" t="s">
        <v>44</v>
      </c>
      <c r="I11" s="2">
        <f>SUM(I6)+(I5*I7)</f>
        <v>17030</v>
      </c>
      <c r="J11" s="2">
        <f t="shared" ref="J11:M11" si="3">SUM(J6)+(J5*J7)</f>
        <v>18300</v>
      </c>
      <c r="K11" s="2">
        <f t="shared" si="3"/>
        <v>19570</v>
      </c>
      <c r="L11" s="2">
        <f t="shared" si="3"/>
        <v>20840</v>
      </c>
      <c r="M11" s="2">
        <f t="shared" si="3"/>
        <v>22110</v>
      </c>
    </row>
    <row r="12" spans="1:13">
      <c r="A12" t="s">
        <v>45</v>
      </c>
      <c r="B12" s="2">
        <f>SUM(B5/B9)*B8</f>
        <v>8310</v>
      </c>
      <c r="C12" s="2">
        <f t="shared" ref="C12:F12" si="4">SUM(C5/C9)*C8</f>
        <v>9233.3333333333339</v>
      </c>
      <c r="D12" s="2">
        <f t="shared" si="4"/>
        <v>10156.666666666666</v>
      </c>
      <c r="E12" s="2">
        <f t="shared" si="4"/>
        <v>11080</v>
      </c>
      <c r="F12" s="2">
        <f t="shared" si="4"/>
        <v>12003.333333333332</v>
      </c>
      <c r="H12" t="s">
        <v>45</v>
      </c>
      <c r="I12" s="2">
        <f>SUM(I5/I9)*I8</f>
        <v>7122.8571428571431</v>
      </c>
      <c r="J12" s="2">
        <f t="shared" ref="J12:M12" si="5">SUM(J5/J9)*J8</f>
        <v>7914.2857142857147</v>
      </c>
      <c r="K12" s="2">
        <f t="shared" si="5"/>
        <v>8705.7142857142844</v>
      </c>
      <c r="L12" s="2">
        <f t="shared" si="5"/>
        <v>9497.1428571428569</v>
      </c>
      <c r="M12" s="2">
        <f t="shared" si="5"/>
        <v>10288.571428571429</v>
      </c>
    </row>
    <row r="13" spans="1:13">
      <c r="A13" t="s">
        <v>46</v>
      </c>
      <c r="B13" s="2">
        <f>SUM(B11)-B12</f>
        <v>8720</v>
      </c>
      <c r="C13" s="2">
        <f t="shared" ref="C13:F13" si="6">SUM(C11)-C12</f>
        <v>9066.6666666666661</v>
      </c>
      <c r="D13" s="2">
        <f t="shared" si="6"/>
        <v>9413.3333333333339</v>
      </c>
      <c r="E13" s="2">
        <f t="shared" si="6"/>
        <v>9760</v>
      </c>
      <c r="F13" s="2">
        <f t="shared" si="6"/>
        <v>10106.666666666668</v>
      </c>
      <c r="H13" t="s">
        <v>46</v>
      </c>
      <c r="I13" s="2">
        <f>SUM(I11)-I12</f>
        <v>9907.1428571428569</v>
      </c>
      <c r="J13" s="2">
        <f t="shared" ref="J13" si="7">SUM(J11)-J12</f>
        <v>10385.714285714286</v>
      </c>
      <c r="K13" s="2">
        <f t="shared" ref="K13" si="8">SUM(K11)-K12</f>
        <v>10864.285714285716</v>
      </c>
      <c r="L13" s="2">
        <f t="shared" ref="L13" si="9">SUM(L11)-L12</f>
        <v>11342.857142857143</v>
      </c>
      <c r="M13" s="2">
        <f t="shared" ref="M13" si="10">SUM(M11)-M12</f>
        <v>11821.428571428571</v>
      </c>
    </row>
    <row r="14" spans="1:13">
      <c r="A14" t="s">
        <v>47</v>
      </c>
      <c r="B14" s="3">
        <f>SUM(B12)/B11</f>
        <v>0.48796241926012918</v>
      </c>
      <c r="C14" s="3">
        <f t="shared" ref="C14:F14" si="11">SUM(C12)/C11</f>
        <v>0.50455373406193083</v>
      </c>
      <c r="D14" s="3">
        <f t="shared" si="11"/>
        <v>0.51899165389201152</v>
      </c>
      <c r="E14" s="3">
        <f t="shared" si="11"/>
        <v>0.53166986564299423</v>
      </c>
      <c r="F14" s="3">
        <f t="shared" si="11"/>
        <v>0.5428916025930951</v>
      </c>
      <c r="H14" t="s">
        <v>47</v>
      </c>
      <c r="I14" s="3">
        <f>SUM(I12)/I11</f>
        <v>0.41825350222296787</v>
      </c>
      <c r="J14" s="3">
        <f t="shared" ref="J14:M14" si="12">SUM(J12)/J11</f>
        <v>0.43247462919594071</v>
      </c>
      <c r="K14" s="3">
        <f t="shared" si="12"/>
        <v>0.4448499890502956</v>
      </c>
      <c r="L14" s="3">
        <f t="shared" si="12"/>
        <v>0.45571702769399502</v>
      </c>
      <c r="M14" s="3">
        <f t="shared" si="12"/>
        <v>0.46533565936551013</v>
      </c>
    </row>
    <row r="15" spans="1:13">
      <c r="A15" t="s">
        <v>50</v>
      </c>
      <c r="B15" s="2">
        <f>SUM(B5)/B9</f>
        <v>6000</v>
      </c>
      <c r="C15" s="2">
        <f t="shared" ref="C15:F15" si="13">SUM(C5)/C9</f>
        <v>6666.666666666667</v>
      </c>
      <c r="D15" s="2">
        <f t="shared" si="13"/>
        <v>7333.333333333333</v>
      </c>
      <c r="E15" s="2">
        <f t="shared" si="13"/>
        <v>8000</v>
      </c>
      <c r="F15" s="2">
        <f t="shared" si="13"/>
        <v>8666.6666666666661</v>
      </c>
      <c r="G15" s="2"/>
      <c r="H15" s="2" t="s">
        <v>50</v>
      </c>
      <c r="I15" s="2">
        <f>SUM(I5)/I9</f>
        <v>5142.8571428571431</v>
      </c>
      <c r="J15" s="2">
        <f t="shared" ref="J15:M15" si="14">SUM(J5)/J9</f>
        <v>5714.2857142857147</v>
      </c>
      <c r="K15" s="2">
        <f t="shared" si="14"/>
        <v>6285.7142857142853</v>
      </c>
      <c r="L15" s="2">
        <f t="shared" si="14"/>
        <v>6857.1428571428569</v>
      </c>
      <c r="M15" s="2">
        <f t="shared" si="14"/>
        <v>7428.5714285714284</v>
      </c>
    </row>
    <row r="17" spans="1:13">
      <c r="A17" t="s">
        <v>48</v>
      </c>
      <c r="B17">
        <v>104000</v>
      </c>
      <c r="C17">
        <v>104000</v>
      </c>
      <c r="D17">
        <v>104000</v>
      </c>
      <c r="E17">
        <v>104000</v>
      </c>
      <c r="F17">
        <v>104000</v>
      </c>
      <c r="H17" t="s">
        <v>48</v>
      </c>
      <c r="I17">
        <v>104000</v>
      </c>
      <c r="J17">
        <v>104000</v>
      </c>
      <c r="K17">
        <v>104000</v>
      </c>
      <c r="L17">
        <v>104000</v>
      </c>
      <c r="M17">
        <v>104000</v>
      </c>
    </row>
    <row r="18" spans="1:13">
      <c r="A18" t="s">
        <v>49</v>
      </c>
      <c r="B18" s="4">
        <f>SUM(B17)/B13</f>
        <v>11.926605504587156</v>
      </c>
      <c r="C18" s="4">
        <f t="shared" ref="C18:F18" si="15">SUM(C17)/C13</f>
        <v>11.470588235294118</v>
      </c>
      <c r="D18" s="4">
        <f t="shared" si="15"/>
        <v>11.048158640226628</v>
      </c>
      <c r="E18" s="4">
        <f t="shared" si="15"/>
        <v>10.655737704918034</v>
      </c>
      <c r="F18" s="4">
        <f t="shared" si="15"/>
        <v>10.290237467018468</v>
      </c>
      <c r="G18" s="4"/>
      <c r="H18" s="4" t="s">
        <v>49</v>
      </c>
      <c r="I18" s="4">
        <f>SUM(I17)/I13</f>
        <v>10.49747656813266</v>
      </c>
      <c r="J18" s="4">
        <f t="shared" ref="J18" si="16">SUM(J17)/J13</f>
        <v>10.013755158184319</v>
      </c>
      <c r="K18" s="4">
        <f t="shared" ref="K18" si="17">SUM(K17)/K13</f>
        <v>9.5726495726495724</v>
      </c>
      <c r="L18" s="4">
        <f t="shared" ref="L18" si="18">SUM(L17)/L13</f>
        <v>9.1687657430730471</v>
      </c>
      <c r="M18" s="4">
        <f t="shared" ref="M18" si="19">SUM(M17)/M13</f>
        <v>8.7975830815709983</v>
      </c>
    </row>
    <row r="20" spans="1:13">
      <c r="A20" t="s">
        <v>58</v>
      </c>
      <c r="H20" t="s">
        <v>58</v>
      </c>
    </row>
    <row r="21" spans="1:13">
      <c r="A21" t="s">
        <v>51</v>
      </c>
      <c r="B21" s="7">
        <f>SUM(B13*5)-B17</f>
        <v>-60400</v>
      </c>
      <c r="C21" s="7">
        <f t="shared" ref="C21:F21" si="20">SUM(C13*5)-C17</f>
        <v>-58666.666666666672</v>
      </c>
      <c r="D21" s="7">
        <f t="shared" si="20"/>
        <v>-56933.333333333328</v>
      </c>
      <c r="E21" s="7">
        <f t="shared" si="20"/>
        <v>-55200</v>
      </c>
      <c r="F21" s="7">
        <f t="shared" si="20"/>
        <v>-53466.666666666657</v>
      </c>
      <c r="G21" s="7"/>
      <c r="H21" t="s">
        <v>51</v>
      </c>
      <c r="I21" s="7">
        <f t="shared" ref="I21:M21" si="21">SUM(I13*5)-I17</f>
        <v>-54464.285714285717</v>
      </c>
      <c r="J21" s="7">
        <f t="shared" si="21"/>
        <v>-52071.428571428565</v>
      </c>
      <c r="K21" s="7">
        <f t="shared" si="21"/>
        <v>-49678.57142857142</v>
      </c>
      <c r="L21" s="7">
        <f t="shared" si="21"/>
        <v>-47285.714285714283</v>
      </c>
      <c r="M21" s="7">
        <f t="shared" si="21"/>
        <v>-44892.857142857145</v>
      </c>
    </row>
    <row r="22" spans="1:13">
      <c r="A22" t="s">
        <v>52</v>
      </c>
      <c r="B22" s="7">
        <f>SUM(B13*10)-B17</f>
        <v>-16800</v>
      </c>
      <c r="C22" s="7">
        <f t="shared" ref="C22:F22" si="22">SUM(C13*10)-C17</f>
        <v>-13333.333333333343</v>
      </c>
      <c r="D22" s="7">
        <f t="shared" si="22"/>
        <v>-9866.666666666657</v>
      </c>
      <c r="E22" s="7">
        <f t="shared" si="22"/>
        <v>-6400</v>
      </c>
      <c r="F22" s="7">
        <f t="shared" si="22"/>
        <v>-2933.3333333333139</v>
      </c>
      <c r="G22" s="7"/>
      <c r="H22" t="s">
        <v>52</v>
      </c>
      <c r="I22" s="7">
        <f t="shared" ref="I22:M22" si="23">SUM(I13*10)-I17</f>
        <v>-4928.5714285714348</v>
      </c>
      <c r="J22" s="7">
        <f t="shared" si="23"/>
        <v>-142.85714285713038</v>
      </c>
      <c r="K22" s="7">
        <f t="shared" si="23"/>
        <v>4642.8571428571595</v>
      </c>
      <c r="L22" s="7">
        <f t="shared" si="23"/>
        <v>9428.5714285714348</v>
      </c>
      <c r="M22" s="7">
        <f t="shared" si="23"/>
        <v>14214.28571428571</v>
      </c>
    </row>
    <row r="23" spans="1:13">
      <c r="A23" t="s">
        <v>53</v>
      </c>
      <c r="B23" s="7">
        <f>SUM(B13*15)-B17</f>
        <v>26800</v>
      </c>
      <c r="C23" s="7">
        <f t="shared" ref="C23:F23" si="24">SUM(C13*15)-C17</f>
        <v>32000</v>
      </c>
      <c r="D23" s="7">
        <f t="shared" si="24"/>
        <v>37200</v>
      </c>
      <c r="E23" s="7">
        <f t="shared" si="24"/>
        <v>42400</v>
      </c>
      <c r="F23" s="7">
        <f t="shared" si="24"/>
        <v>47600.000000000029</v>
      </c>
      <c r="G23" s="7"/>
      <c r="H23" t="s">
        <v>53</v>
      </c>
      <c r="I23" s="7">
        <f t="shared" ref="I23:M23" si="25">SUM(I13*15)-I17</f>
        <v>44607.142857142841</v>
      </c>
      <c r="J23" s="7">
        <f t="shared" si="25"/>
        <v>51785.71428571429</v>
      </c>
      <c r="K23" s="7">
        <f t="shared" si="25"/>
        <v>58964.285714285739</v>
      </c>
      <c r="L23" s="7">
        <f t="shared" si="25"/>
        <v>66142.857142857159</v>
      </c>
      <c r="M23" s="7">
        <f t="shared" si="25"/>
        <v>73321.428571428551</v>
      </c>
    </row>
    <row r="24" spans="1:13">
      <c r="A24" t="s">
        <v>54</v>
      </c>
      <c r="B24" s="7">
        <f>SUM(B13*20)-B17</f>
        <v>70400</v>
      </c>
      <c r="C24" s="7">
        <f t="shared" ref="C24:F24" si="26">SUM(C13*20)-C17</f>
        <v>77333.333333333314</v>
      </c>
      <c r="D24" s="7">
        <f t="shared" si="26"/>
        <v>84266.666666666686</v>
      </c>
      <c r="E24" s="7">
        <f t="shared" si="26"/>
        <v>91200</v>
      </c>
      <c r="F24" s="7">
        <f t="shared" si="26"/>
        <v>98133.333333333372</v>
      </c>
      <c r="G24" s="7"/>
      <c r="H24" t="s">
        <v>54</v>
      </c>
      <c r="I24" s="7">
        <f t="shared" ref="I24:M24" si="27">SUM(I13*20)-I17</f>
        <v>94142.85714285713</v>
      </c>
      <c r="J24" s="7">
        <f t="shared" si="27"/>
        <v>103714.28571428574</v>
      </c>
      <c r="K24" s="7">
        <f t="shared" si="27"/>
        <v>113285.71428571432</v>
      </c>
      <c r="L24" s="7">
        <f t="shared" si="27"/>
        <v>122857.14285714287</v>
      </c>
      <c r="M24" s="7">
        <f t="shared" si="27"/>
        <v>132428.57142857142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4</vt:i4>
      </vt:variant>
    </vt:vector>
  </HeadingPairs>
  <TitlesOfParts>
    <vt:vector size="4" baseType="lpstr">
      <vt:lpstr>Data</vt:lpstr>
      <vt:lpstr>El o bergvärme</vt:lpstr>
      <vt:lpstr>VP stat.</vt:lpstr>
      <vt:lpstr>Återbetalningstid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Patrik</dc:creator>
  <cp:lastModifiedBy>Patrik</cp:lastModifiedBy>
  <dcterms:created xsi:type="dcterms:W3CDTF">2010-03-10T20:54:07Z</dcterms:created>
  <dcterms:modified xsi:type="dcterms:W3CDTF">2010-10-26T18:48:33Z</dcterms:modified>
</cp:coreProperties>
</file>